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scottl\Documents\"/>
    </mc:Choice>
  </mc:AlternateContent>
  <xr:revisionPtr revIDLastSave="0" documentId="8_{81883940-3789-461A-8A67-EEDE97092163}" xr6:coauthVersionLast="41" xr6:coauthVersionMax="41" xr10:uidLastSave="{00000000-0000-0000-0000-000000000000}"/>
  <workbookProtection workbookAlgorithmName="SHA-512" workbookHashValue="3SJGEv887W7Gx2cCa4bCHYAGHRfAtHGi8mbKZ50Vn/Vkk1q9DzYoNy8YIwNaGkXuh7B28ruiqqaNsu+8CfUwaQ==" workbookSaltValue="bnUvLkdPvVDKfvDfdoI7Lg==" workbookSpinCount="100000" lockStructure="1"/>
  <bookViews>
    <workbookView xWindow="-110" yWindow="-110" windowWidth="19420" windowHeight="10420" xr2:uid="{183E940B-C989-43F1-9E92-E066E6D13B33}"/>
  </bookViews>
  <sheets>
    <sheet name="Information" sheetId="5" r:id="rId1"/>
    <sheet name="Energy GHG Water Waste" sheetId="2" r:id="rId2"/>
    <sheet name="Workforce" sheetId="1" r:id="rId3"/>
    <sheet name="Health and Safety" sheetId="3" r:id="rId4"/>
    <sheet name="Community Investment" sheetId="4"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7" i="2" l="1"/>
  <c r="D77" i="2"/>
  <c r="C77" i="2"/>
  <c r="B77" i="2"/>
  <c r="F70" i="2"/>
  <c r="D64" i="2"/>
  <c r="D63" i="2"/>
  <c r="D62" i="2"/>
  <c r="D60" i="2"/>
  <c r="D59" i="2"/>
  <c r="D55" i="2"/>
  <c r="D53" i="2"/>
  <c r="D52" i="2"/>
  <c r="C47" i="2"/>
  <c r="B47" i="2"/>
  <c r="E47" i="2"/>
  <c r="D47" i="2"/>
  <c r="E38" i="2"/>
  <c r="E37" i="2"/>
  <c r="E36" i="2"/>
  <c r="E35" i="2"/>
  <c r="H25" i="2"/>
  <c r="I24" i="2"/>
  <c r="H24" i="2"/>
  <c r="I22" i="2"/>
  <c r="H11" i="2"/>
  <c r="H10" i="2"/>
  <c r="I23" i="2"/>
  <c r="I21" i="2"/>
  <c r="H15" i="2"/>
  <c r="I17" i="2"/>
  <c r="C26" i="2"/>
  <c r="C27" i="2" s="1"/>
  <c r="B26" i="2"/>
  <c r="D26" i="2"/>
  <c r="C12" i="2"/>
  <c r="B12" i="2"/>
  <c r="B15" i="2" s="1"/>
  <c r="D15" i="2"/>
  <c r="D27" i="2" l="1"/>
  <c r="H27" i="2"/>
  <c r="E15" i="2"/>
  <c r="E27" i="2" s="1"/>
  <c r="B27" i="2"/>
  <c r="D9" i="1" l="1"/>
  <c r="C49" i="1"/>
  <c r="B45" i="1"/>
  <c r="C39" i="1"/>
  <c r="B39" i="1"/>
</calcChain>
</file>

<file path=xl/sharedStrings.xml><?xml version="1.0" encoding="utf-8"?>
<sst xmlns="http://schemas.openxmlformats.org/spreadsheetml/2006/main" count="303" uniqueCount="182">
  <si>
    <t>Employment Type by Gender</t>
  </si>
  <si>
    <t>Female</t>
  </si>
  <si>
    <t>Male</t>
  </si>
  <si>
    <t>Board of Directors by Age &amp; Gender</t>
  </si>
  <si>
    <t>Under 30 years</t>
  </si>
  <si>
    <t>30-50 years</t>
  </si>
  <si>
    <t>Over 50 years</t>
  </si>
  <si>
    <t>Total</t>
  </si>
  <si>
    <t>Employment by region &amp; gender</t>
  </si>
  <si>
    <t>State</t>
  </si>
  <si>
    <t>Total Staff</t>
  </si>
  <si>
    <t>New South Wales</t>
  </si>
  <si>
    <t>Victoria</t>
  </si>
  <si>
    <t>Queensland</t>
  </si>
  <si>
    <t>Western Australia</t>
  </si>
  <si>
    <t>Absenteeism (%)</t>
  </si>
  <si>
    <t>NSW</t>
  </si>
  <si>
    <t>QLD</t>
  </si>
  <si>
    <t>VIC</t>
  </si>
  <si>
    <t>WA</t>
  </si>
  <si>
    <t>Mirvac (Total)</t>
  </si>
  <si>
    <t>Gender</t>
  </si>
  <si>
    <t>Absenteeism Rate</t>
  </si>
  <si>
    <t>Parental Leave Return</t>
  </si>
  <si>
    <t>Entitled to parental leave %</t>
  </si>
  <si>
    <t>&gt;6 month continuous service for permanent employees</t>
  </si>
  <si>
    <t>Return to work</t>
  </si>
  <si>
    <t>Return to work rate (%)</t>
  </si>
  <si>
    <t>Mirvac offers 20 weeks paid parental leave for primary carers and 4 weeks paid parental leave for secondary carers for all permanent employees with more than 6 months continuous service.</t>
  </si>
  <si>
    <t>% of Staff on Collective Bargaining Agreement</t>
  </si>
  <si>
    <t>On collective</t>
  </si>
  <si>
    <t>Not on collective</t>
  </si>
  <si>
    <t>Gender Breakdown</t>
  </si>
  <si>
    <t>Mirvac Group</t>
  </si>
  <si>
    <t>Mirvac Board</t>
  </si>
  <si>
    <t>Mirvac Senior Executive Manager</t>
  </si>
  <si>
    <t>Job level</t>
  </si>
  <si>
    <t xml:space="preserve">Male </t>
  </si>
  <si>
    <t>Executive Leadership Team</t>
  </si>
  <si>
    <t>Assured figures are in red.</t>
  </si>
  <si>
    <t>Casual Staff</t>
  </si>
  <si>
    <t>Fixed Term Full Time</t>
  </si>
  <si>
    <t>Fixed Term Part Time</t>
  </si>
  <si>
    <t>Permanent Full-Time</t>
  </si>
  <si>
    <t>Permanent Part-Time</t>
  </si>
  <si>
    <t>Return to work date in FY19</t>
  </si>
  <si>
    <t>On parental leave during FY19</t>
  </si>
  <si>
    <t>Staff by job level</t>
  </si>
  <si>
    <t>Average Female FTE Salary as percentage of Average Male FTE Salary</t>
  </si>
  <si>
    <t>Ratio</t>
  </si>
  <si>
    <t>Gender Pay Gap</t>
  </si>
  <si>
    <t>2016-17</t>
  </si>
  <si>
    <t>2017-18</t>
  </si>
  <si>
    <t>2018-19</t>
  </si>
  <si>
    <t>Period</t>
  </si>
  <si>
    <t>Like-for-like Gender Pay Gap</t>
  </si>
  <si>
    <t>Mirvac is compliant with the Workplace Gender Equality Agency's reporting requirements</t>
  </si>
  <si>
    <t xml:space="preserve">The method of presenting average female salaries as a proportion of average male salary by job level, unfortunately does not consider the significantly differing roles within each level. Which is why we complete an annual gender pay parity analysis aligned with the Workplace Gender Equality Agency (WGEA) methodology. Through our analysis, there is no evidence of any material like-for-like gender pay gap when comparing average annualised full-time equivalent fixed pay for males and females performing the same role. 
</t>
  </si>
  <si>
    <t>Voluntary Turnover</t>
  </si>
  <si>
    <t>Staff Turnover</t>
  </si>
  <si>
    <t>Financial Year</t>
  </si>
  <si>
    <r>
      <t>GHG Emission (tCO</t>
    </r>
    <r>
      <rPr>
        <b/>
        <vertAlign val="subscript"/>
        <sz val="11"/>
        <color theme="0"/>
        <rFont val="Calibri"/>
        <family val="2"/>
        <scheme val="minor"/>
      </rPr>
      <t>2</t>
    </r>
    <r>
      <rPr>
        <b/>
        <sz val="11"/>
        <color theme="0"/>
        <rFont val="Calibri"/>
        <family val="2"/>
        <scheme val="minor"/>
      </rPr>
      <t>-e)</t>
    </r>
  </si>
  <si>
    <t>FY13</t>
  </si>
  <si>
    <t>FY17</t>
  </si>
  <si>
    <t>FY18</t>
  </si>
  <si>
    <t>FY19</t>
  </si>
  <si>
    <t>Scope 1</t>
  </si>
  <si>
    <t>Natural gas</t>
  </si>
  <si>
    <t>Refrigerants</t>
  </si>
  <si>
    <t>Diesel</t>
  </si>
  <si>
    <t>Petrol</t>
  </si>
  <si>
    <t>LPG</t>
  </si>
  <si>
    <t>Kerosene</t>
  </si>
  <si>
    <t>-</t>
  </si>
  <si>
    <t>Wood</t>
  </si>
  <si>
    <t>Total Scope 1</t>
  </si>
  <si>
    <t>Scope 2</t>
  </si>
  <si>
    <t>Electricity</t>
  </si>
  <si>
    <t>Total scope 1 &amp; 2</t>
  </si>
  <si>
    <t>Scope 3</t>
  </si>
  <si>
    <t>Travel</t>
  </si>
  <si>
    <t>Waste</t>
  </si>
  <si>
    <t>Total Scope 3</t>
  </si>
  <si>
    <t>Total scope 1, 2 &amp; 3</t>
  </si>
  <si>
    <r>
      <t>FY19 (tCO</t>
    </r>
    <r>
      <rPr>
        <b/>
        <vertAlign val="subscript"/>
        <sz val="11"/>
        <color theme="0"/>
        <rFont val="Calibri"/>
        <family val="2"/>
        <scheme val="minor"/>
      </rPr>
      <t>2</t>
    </r>
    <r>
      <rPr>
        <b/>
        <sz val="11"/>
        <color theme="0"/>
        <rFont val="Calibri"/>
        <family val="2"/>
        <scheme val="minor"/>
      </rPr>
      <t>-e)</t>
    </r>
  </si>
  <si>
    <t>FY19 Data Source</t>
  </si>
  <si>
    <t>Units</t>
  </si>
  <si>
    <t>GJ</t>
  </si>
  <si>
    <t>kg</t>
  </si>
  <si>
    <t>L</t>
  </si>
  <si>
    <t xml:space="preserve">L </t>
  </si>
  <si>
    <t>Sub-total</t>
  </si>
  <si>
    <t>kWh</t>
  </si>
  <si>
    <t>km</t>
  </si>
  <si>
    <t>T</t>
  </si>
  <si>
    <t>Figure 79.1</t>
  </si>
  <si>
    <r>
      <t>Energy Intensity (GJ/m</t>
    </r>
    <r>
      <rPr>
        <b/>
        <vertAlign val="superscript"/>
        <sz val="11"/>
        <color theme="1"/>
        <rFont val="Calibri"/>
        <family val="2"/>
        <scheme val="minor"/>
      </rPr>
      <t>2</t>
    </r>
    <r>
      <rPr>
        <b/>
        <sz val="11"/>
        <color theme="1"/>
        <rFont val="Calibri"/>
        <family val="2"/>
        <scheme val="minor"/>
      </rPr>
      <t>)</t>
    </r>
  </si>
  <si>
    <t>FY13 Baseline</t>
  </si>
  <si>
    <t>% Change</t>
  </si>
  <si>
    <t>Office &amp; Industrial</t>
  </si>
  <si>
    <t>Retail</t>
  </si>
  <si>
    <r>
      <t>Carbon Intensity (CO</t>
    </r>
    <r>
      <rPr>
        <b/>
        <vertAlign val="subscript"/>
        <sz val="11"/>
        <color theme="1"/>
        <rFont val="Calibri"/>
        <family val="2"/>
        <scheme val="minor"/>
      </rPr>
      <t>2</t>
    </r>
    <r>
      <rPr>
        <b/>
        <sz val="11"/>
        <color theme="1"/>
        <rFont val="Calibri"/>
        <family val="2"/>
        <scheme val="minor"/>
      </rPr>
      <t>/m</t>
    </r>
    <r>
      <rPr>
        <b/>
        <vertAlign val="superscript"/>
        <sz val="11"/>
        <color theme="1"/>
        <rFont val="Calibri"/>
        <family val="2"/>
        <scheme val="minor"/>
      </rPr>
      <t>2</t>
    </r>
    <r>
      <rPr>
        <b/>
        <sz val="11"/>
        <color theme="1"/>
        <rFont val="Calibri"/>
        <family val="2"/>
        <scheme val="minor"/>
      </rPr>
      <t>)</t>
    </r>
  </si>
  <si>
    <t>Office</t>
  </si>
  <si>
    <t>Area for intensity calculation</t>
  </si>
  <si>
    <t>(NLA for O&amp;I, GLA for Retail)</t>
  </si>
  <si>
    <t>Water Usage</t>
  </si>
  <si>
    <t>Total Water Usage (kL)</t>
  </si>
  <si>
    <t>Office and Industrial</t>
  </si>
  <si>
    <t>Non-potable (kL)</t>
  </si>
  <si>
    <t>Water Intensity (L/m2)</t>
  </si>
  <si>
    <r>
      <t>Water Intensity (kL/m</t>
    </r>
    <r>
      <rPr>
        <b/>
        <vertAlign val="superscript"/>
        <sz val="11"/>
        <color theme="0"/>
        <rFont val="Calibri"/>
        <family val="2"/>
        <scheme val="minor"/>
      </rPr>
      <t>2</t>
    </r>
    <r>
      <rPr>
        <b/>
        <sz val="11"/>
        <color theme="0"/>
        <rFont val="Calibri"/>
        <family val="2"/>
        <scheme val="minor"/>
      </rPr>
      <t>)</t>
    </r>
  </si>
  <si>
    <t>% imp from FY18</t>
  </si>
  <si>
    <t>Office &amp; Industrial and Retail</t>
  </si>
  <si>
    <t>1.159.8</t>
  </si>
  <si>
    <t>Total Waste - tonnes</t>
  </si>
  <si>
    <t>Investment</t>
  </si>
  <si>
    <t>Construction</t>
  </si>
  <si>
    <t>FY14</t>
  </si>
  <si>
    <t>FY15</t>
  </si>
  <si>
    <t>FY16</t>
  </si>
  <si>
    <t>FY 19 Waste by division %</t>
  </si>
  <si>
    <t xml:space="preserve">Investment </t>
  </si>
  <si>
    <t>Recycled</t>
  </si>
  <si>
    <t>Landfill</t>
  </si>
  <si>
    <t>Prescribed</t>
  </si>
  <si>
    <t>FY19 Waste by divisions</t>
  </si>
  <si>
    <t>Construction (t)</t>
  </si>
  <si>
    <t>% of Group Total</t>
  </si>
  <si>
    <t>Investment (t)</t>
  </si>
  <si>
    <t>General</t>
  </si>
  <si>
    <t>Recycling/waste diverted %</t>
  </si>
  <si>
    <t>Waste to landfill</t>
  </si>
  <si>
    <t>Significant spills</t>
  </si>
  <si>
    <t>EIFR</t>
  </si>
  <si>
    <t>Travel Impacts</t>
  </si>
  <si>
    <t>kms</t>
  </si>
  <si>
    <t>Flight emissions 2014</t>
  </si>
  <si>
    <t>Flight emissions 2015</t>
  </si>
  <si>
    <t>Flight emissions 2016</t>
  </si>
  <si>
    <t>Flight emissions 2017</t>
  </si>
  <si>
    <t>Flight emissions 2018</t>
  </si>
  <si>
    <t>Flight emissions 2019</t>
  </si>
  <si>
    <t>Car hire emissions 2014</t>
  </si>
  <si>
    <t>Car hire emissions 2015</t>
  </si>
  <si>
    <t>Car hire emissions 2016</t>
  </si>
  <si>
    <t>Car hire emissions 2017</t>
  </si>
  <si>
    <t>Car hire emissions 2018</t>
  </si>
  <si>
    <t>Car hire emissions 2019</t>
  </si>
  <si>
    <t>Energy Consumed Total</t>
  </si>
  <si>
    <t xml:space="preserve">Energy Consumed Net </t>
  </si>
  <si>
    <t>Energy produced</t>
  </si>
  <si>
    <t>Renewable energy</t>
  </si>
  <si>
    <t>Indicator</t>
  </si>
  <si>
    <t>Target</t>
  </si>
  <si>
    <t>&lt;2</t>
  </si>
  <si>
    <t>N/A</t>
  </si>
  <si>
    <r>
      <t xml:space="preserve">Incident reporting
</t>
    </r>
    <r>
      <rPr>
        <sz val="11"/>
        <rFont val="Calibri"/>
        <family val="2"/>
        <scheme val="minor"/>
      </rPr>
      <t>Promote timely reporting of workplace incidents.</t>
    </r>
  </si>
  <si>
    <t>17 hours</t>
  </si>
  <si>
    <t>14.3 hours</t>
  </si>
  <si>
    <t>21 hours</t>
  </si>
  <si>
    <t>&lt;24</t>
  </si>
  <si>
    <t>14 hours</t>
  </si>
  <si>
    <t>31 hours</t>
  </si>
  <si>
    <t>Community Investment</t>
  </si>
  <si>
    <t>Community Investment ($million)</t>
  </si>
  <si>
    <t>Hours of support (hours)</t>
  </si>
  <si>
    <t>Value of staff time ($)</t>
  </si>
  <si>
    <t>Cash donations ($)</t>
  </si>
  <si>
    <t>Leverage ($)</t>
  </si>
  <si>
    <t xml:space="preserve">The LBG model helps businesses improve the measurement, management and reporting of their corporate community investment programs. It covers the full range of contributions (cash, time and in-kind donations as well as management costs) made to community causes. </t>
  </si>
  <si>
    <t>ESG Analyst Toolkit</t>
  </si>
  <si>
    <t>FY19 Total Energy</t>
  </si>
  <si>
    <t xml:space="preserve">In 2018 Mirvac refreshed it's sustainability strategy, This Changes Everything, and set a target to triple our community investment by 2022 on an FY17 baseline. We hit that target three years early, reporting a total community investment of $16,139,531.  We exceeded this target due to tightened reporting and by capturing part of the cost of delivering community amenity above what is expected of us. </t>
  </si>
  <si>
    <r>
      <rPr>
        <b/>
        <sz val="11"/>
        <rFont val="Calibri"/>
        <family val="2"/>
        <scheme val="minor"/>
      </rPr>
      <t>Workplace culture</t>
    </r>
    <r>
      <rPr>
        <sz val="11"/>
        <rFont val="Calibri"/>
        <family val="2"/>
        <scheme val="minor"/>
      </rPr>
      <t xml:space="preserve">
Demonstrate commitment to HSE by active participation by senior executives (HSE leaders program). This requires each ELT member to log eight HSE related actions in each financial year. This year, ELT exceeded their target by 200%.</t>
    </r>
  </si>
  <si>
    <r>
      <rPr>
        <b/>
        <sz val="11"/>
        <rFont val="Calibri"/>
        <family val="2"/>
        <scheme val="minor"/>
      </rPr>
      <t>LTIFR</t>
    </r>
    <r>
      <rPr>
        <sz val="11"/>
        <rFont val="Calibri"/>
        <family val="2"/>
        <scheme val="minor"/>
      </rPr>
      <t xml:space="preserve"> </t>
    </r>
    <r>
      <rPr>
        <b/>
        <sz val="11"/>
        <rFont val="Calibri"/>
        <family val="2"/>
        <scheme val="minor"/>
      </rPr>
      <t>(Mirvac Group LTIFR (service providers + employees))</t>
    </r>
    <r>
      <rPr>
        <sz val="11"/>
        <rFont val="Calibri"/>
        <family val="2"/>
        <scheme val="minor"/>
      </rPr>
      <t xml:space="preserve">
Lost time injury frequency rate (LTIFR) is the method Mirvac uses to measure the impact of workplace related injuries on productive hours.</t>
    </r>
  </si>
  <si>
    <r>
      <rPr>
        <b/>
        <sz val="11"/>
        <rFont val="Calibri"/>
        <family val="2"/>
        <scheme val="minor"/>
      </rPr>
      <t xml:space="preserve">Workers compensation claim count
</t>
    </r>
    <r>
      <rPr>
        <sz val="11"/>
        <rFont val="Calibri"/>
        <family val="2"/>
        <scheme val="minor"/>
      </rPr>
      <t>The quantity of employee related compensation claims made against Mirvac in the financial year.</t>
    </r>
  </si>
  <si>
    <r>
      <rPr>
        <b/>
        <sz val="11"/>
        <rFont val="Calibri"/>
        <family val="2"/>
        <scheme val="minor"/>
      </rPr>
      <t>Training (LTO completion)</t>
    </r>
    <r>
      <rPr>
        <sz val="11"/>
        <rFont val="Calibri"/>
        <family val="2"/>
        <scheme val="minor"/>
      </rPr>
      <t xml:space="preserve">
Provide induction training for new starters, transfers or relocations on Mirvac's minimum HSE requirements.</t>
    </r>
  </si>
  <si>
    <r>
      <t xml:space="preserve">Fatalities
</t>
    </r>
    <r>
      <rPr>
        <sz val="11"/>
        <rFont val="Calibri"/>
        <family val="2"/>
        <scheme val="minor"/>
      </rPr>
      <t>The number of fatal injuries sustained by the Mirvac workforce</t>
    </r>
  </si>
  <si>
    <r>
      <t xml:space="preserve">In 2014, our sustainability strategy, </t>
    </r>
    <r>
      <rPr>
        <i/>
        <sz val="11"/>
        <rFont val="Calibri"/>
        <family val="2"/>
        <scheme val="minor"/>
      </rPr>
      <t>This Changes Everything</t>
    </r>
    <r>
      <rPr>
        <sz val="11"/>
        <rFont val="Calibri"/>
        <family val="2"/>
        <scheme val="minor"/>
      </rPr>
      <t>, took flight. We set some ambitious targets</t>
    </r>
    <r>
      <rPr>
        <b/>
        <sz val="11"/>
        <rFont val="Calibri"/>
        <family val="2"/>
        <scheme val="minor"/>
      </rPr>
      <t xml:space="preserve"> </t>
    </r>
    <r>
      <rPr>
        <sz val="11"/>
        <rFont val="Calibri"/>
        <family val="2"/>
        <scheme val="minor"/>
      </rPr>
      <t>and we’re proud of our achievements so far. When we refreshed our strategy in 2018, we focused on purpose and focus. We’re looking at what matters most to Mirvac and our stakeholders so that we can drive even deeper results and deliver on our purpose to Reimagine Urban Life, sustainably.
One of our new committments in the refreshed strategy is to be a trusted partner, and some of our key milestones for this are to:
- provide consistently clear guidance around earnings; and
- transparently report on inclusive growth (value returned to our communities, our planet</t>
    </r>
    <r>
      <rPr>
        <strike/>
        <sz val="11"/>
        <rFont val="Calibri"/>
        <family val="2"/>
        <scheme val="minor"/>
      </rPr>
      <t>,</t>
    </r>
    <r>
      <rPr>
        <sz val="11"/>
        <rFont val="Calibri"/>
        <family val="2"/>
        <scheme val="minor"/>
      </rPr>
      <t xml:space="preserve"> and our securityholders)</t>
    </r>
  </si>
  <si>
    <r>
      <t xml:space="preserve">This toolkit has been prepared as part of our annual sustainability reporting process. It contains additional detail over and above that in the annual report for key metrics, so that our performance against our commitments in </t>
    </r>
    <r>
      <rPr>
        <i/>
        <sz val="11"/>
        <color theme="1"/>
        <rFont val="Calibri"/>
        <family val="2"/>
        <scheme val="minor"/>
      </rPr>
      <t>This Changes Everything</t>
    </r>
    <r>
      <rPr>
        <sz val="11"/>
        <color theme="1"/>
        <rFont val="Calibri"/>
        <family val="2"/>
        <scheme val="minor"/>
      </rPr>
      <t xml:space="preserve"> can be measured.  For all metrics (except workforce), the past four years data is provided for trending purposes.  </t>
    </r>
  </si>
  <si>
    <r>
      <rPr>
        <sz val="11"/>
        <rFont val="Calibri"/>
        <family val="2"/>
        <scheme val="minor"/>
      </rPr>
      <t>Figures</t>
    </r>
    <r>
      <rPr>
        <b/>
        <sz val="11"/>
        <color rgb="FFFF00FF"/>
        <rFont val="Calibri"/>
        <family val="2"/>
        <scheme val="minor"/>
      </rPr>
      <t xml:space="preserve"> </t>
    </r>
    <r>
      <rPr>
        <b/>
        <sz val="11"/>
        <color rgb="FFFF0000"/>
        <rFont val="Calibri"/>
        <family val="2"/>
        <scheme val="minor"/>
      </rPr>
      <t>in red</t>
    </r>
    <r>
      <rPr>
        <sz val="11"/>
        <color theme="1"/>
        <rFont val="Calibri"/>
        <family val="2"/>
        <scheme val="minor"/>
      </rPr>
      <t xml:space="preserve"> text have been assured by PwC.  Further details on the assurance provided in the PwC assurance statement </t>
    </r>
  </si>
  <si>
    <r>
      <rPr>
        <sz val="11"/>
        <rFont val="Calibri"/>
        <family val="2"/>
        <scheme val="minor"/>
      </rPr>
      <t>Figures</t>
    </r>
    <r>
      <rPr>
        <b/>
        <sz val="11"/>
        <color theme="8" tint="-0.249977111117893"/>
        <rFont val="Calibri"/>
        <family val="2"/>
        <scheme val="minor"/>
      </rPr>
      <t xml:space="preserve"> in blue</t>
    </r>
    <r>
      <rPr>
        <sz val="11"/>
        <color theme="8" tint="-0.249977111117893"/>
        <rFont val="Calibri"/>
        <family val="2"/>
        <scheme val="minor"/>
      </rPr>
      <t xml:space="preserve"> </t>
    </r>
    <r>
      <rPr>
        <sz val="11"/>
        <color theme="1"/>
        <rFont val="Calibri"/>
        <family val="2"/>
        <scheme val="minor"/>
      </rPr>
      <t>have been verified by the LBG Australia and New Zealand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</si>
</sst>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43" formatCode="_-* #,##0.00_-;\-* #,##0.00_-;_-* &quot;-&quot;??_-;_-@_-"/>
    <numFmt numFmtId="164" formatCode="_-* #,##0_-;\-* #,##0_-;_-* &quot;-&quot;??_-;_-@_-"/>
    <numFmt numFmtId="165" formatCode="0.0%"/>
    <numFmt numFmtId="166" formatCode="#,##0.0"/>
    <numFmt numFmtId="167" formatCode="0.0"/>
    <numFmt numFmtId="168" formatCode="&quot;$&quot;#,##0.000;[Red]\-&quot;$&quot;#,##0.000"/>
    <numFmt numFmtId="169" formatCode="&quot;$&quot;#,##0"/>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sz val="10"/>
      <color theme="1"/>
      <name val="Calibri"/>
      <family val="2"/>
      <scheme val="minor"/>
    </font>
    <font>
      <sz val="11"/>
      <name val="Calibri"/>
      <family val="2"/>
      <scheme val="minor"/>
    </font>
    <font>
      <sz val="10"/>
      <color rgb="FF0000FF"/>
      <name val="Arial"/>
      <family val="2"/>
    </font>
    <font>
      <sz val="8"/>
      <color theme="1"/>
      <name val="Calibri"/>
      <family val="2"/>
      <scheme val="minor"/>
    </font>
    <font>
      <b/>
      <i/>
      <sz val="8"/>
      <color theme="1"/>
      <name val="Calibri"/>
      <family val="2"/>
      <scheme val="minor"/>
    </font>
    <font>
      <sz val="11"/>
      <color rgb="FFFF0000"/>
      <name val="Calibri"/>
      <family val="2"/>
      <scheme val="minor"/>
    </font>
    <font>
      <sz val="10"/>
      <name val="Arial"/>
      <family val="2"/>
    </font>
    <font>
      <b/>
      <vertAlign val="subscript"/>
      <sz val="11"/>
      <color theme="0"/>
      <name val="Calibri"/>
      <family val="2"/>
      <scheme val="minor"/>
    </font>
    <font>
      <b/>
      <sz val="11"/>
      <name val="Calibri"/>
      <family val="2"/>
      <scheme val="minor"/>
    </font>
    <font>
      <b/>
      <vertAlign val="superscript"/>
      <sz val="11"/>
      <color theme="1"/>
      <name val="Calibri"/>
      <family val="2"/>
      <scheme val="minor"/>
    </font>
    <font>
      <b/>
      <vertAlign val="subscript"/>
      <sz val="11"/>
      <color theme="1"/>
      <name val="Calibri"/>
      <family val="2"/>
      <scheme val="minor"/>
    </font>
    <font>
      <b/>
      <vertAlign val="superscript"/>
      <sz val="11"/>
      <color theme="0"/>
      <name val="Calibri"/>
      <family val="2"/>
      <scheme val="minor"/>
    </font>
    <font>
      <sz val="11"/>
      <color indexed="9"/>
      <name val="Calibri"/>
      <family val="2"/>
    </font>
    <font>
      <b/>
      <sz val="11"/>
      <color indexed="9"/>
      <name val="Calibri"/>
      <family val="2"/>
      <scheme val="minor"/>
    </font>
    <font>
      <b/>
      <sz val="18"/>
      <color theme="8" tint="-0.249977111117893"/>
      <name val="Calibri"/>
      <family val="2"/>
      <scheme val="minor"/>
    </font>
    <font>
      <i/>
      <sz val="11"/>
      <color theme="1"/>
      <name val="Calibri"/>
      <family val="2"/>
      <scheme val="minor"/>
    </font>
    <font>
      <b/>
      <sz val="11"/>
      <color theme="8" tint="-0.249977111117893"/>
      <name val="Calibri"/>
      <family val="2"/>
      <scheme val="minor"/>
    </font>
    <font>
      <sz val="11"/>
      <color theme="8" tint="-0.249977111117893"/>
      <name val="Calibri"/>
      <family val="2"/>
      <scheme val="minor"/>
    </font>
    <font>
      <b/>
      <sz val="11"/>
      <color theme="8"/>
      <name val="Calibri"/>
      <family val="2"/>
      <scheme val="minor"/>
    </font>
    <font>
      <i/>
      <sz val="11"/>
      <name val="Calibri"/>
      <family val="2"/>
      <scheme val="minor"/>
    </font>
    <font>
      <strike/>
      <sz val="11"/>
      <name val="Calibri"/>
      <family val="2"/>
      <scheme val="minor"/>
    </font>
    <font>
      <b/>
      <sz val="11"/>
      <color rgb="FFFF00FF"/>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10"/>
      </patternFill>
    </fill>
    <fill>
      <patternFill patternType="solid">
        <fgColor indexed="36"/>
      </patternFill>
    </fill>
    <fill>
      <patternFill patternType="solid">
        <fgColor theme="4"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2" fillId="0" borderId="0" applyFont="0" applyFill="0" applyBorder="0" applyAlignment="0" applyProtection="0"/>
    <xf numFmtId="0" fontId="18" fillId="7" borderId="0" applyNumberFormat="0" applyBorder="0" applyAlignment="0" applyProtection="0"/>
    <xf numFmtId="0" fontId="18" fillId="8" borderId="0" applyNumberFormat="0" applyBorder="0" applyAlignment="0" applyProtection="0"/>
    <xf numFmtId="43" fontId="12" fillId="0" borderId="0" applyFont="0" applyFill="0" applyBorder="0" applyAlignment="0" applyProtection="0"/>
  </cellStyleXfs>
  <cellXfs count="208">
    <xf numFmtId="0" fontId="0" fillId="0" borderId="0" xfId="0"/>
    <xf numFmtId="0" fontId="3" fillId="0" borderId="0" xfId="0" applyFont="1" applyFill="1"/>
    <xf numFmtId="0" fontId="2" fillId="2" borderId="1" xfId="0" applyFont="1" applyFill="1" applyBorder="1"/>
    <xf numFmtId="0" fontId="4" fillId="2" borderId="1" xfId="0" applyFont="1" applyFill="1" applyBorder="1" applyAlignment="1">
      <alignment horizontal="center"/>
    </xf>
    <xf numFmtId="0" fontId="0" fillId="3" borderId="1" xfId="0" applyFill="1" applyBorder="1"/>
    <xf numFmtId="0" fontId="0" fillId="5" borderId="1" xfId="0" applyFill="1" applyBorder="1"/>
    <xf numFmtId="0" fontId="0" fillId="5" borderId="1" xfId="0" applyFill="1" applyBorder="1" applyAlignment="1">
      <alignment horizontal="center"/>
    </xf>
    <xf numFmtId="0" fontId="0" fillId="3" borderId="1" xfId="3" applyFont="1" applyFill="1" applyBorder="1"/>
    <xf numFmtId="0" fontId="0" fillId="4" borderId="0" xfId="0" applyFill="1" applyBorder="1"/>
    <xf numFmtId="9" fontId="7" fillId="4" borderId="0" xfId="0" applyNumberFormat="1" applyFont="1" applyFill="1" applyBorder="1" applyAlignment="1">
      <alignment horizontal="center"/>
    </xf>
    <xf numFmtId="0" fontId="0" fillId="0" borderId="0" xfId="0" applyAlignment="1">
      <alignment horizontal="left"/>
    </xf>
    <xf numFmtId="0" fontId="0" fillId="0" borderId="0" xfId="0" applyBorder="1" applyAlignment="1">
      <alignment wrapText="1"/>
    </xf>
    <xf numFmtId="0" fontId="5" fillId="0" borderId="0" xfId="0" applyFont="1"/>
    <xf numFmtId="164" fontId="0" fillId="3" borderId="1" xfId="1" applyNumberFormat="1" applyFont="1" applyFill="1" applyBorder="1"/>
    <xf numFmtId="164" fontId="0" fillId="5" borderId="1" xfId="1" applyNumberFormat="1" applyFont="1" applyFill="1" applyBorder="1"/>
    <xf numFmtId="9" fontId="3" fillId="4" borderId="1" xfId="0" applyNumberFormat="1" applyFont="1" applyFill="1" applyBorder="1" applyAlignment="1">
      <alignment horizontal="center"/>
    </xf>
    <xf numFmtId="9" fontId="5" fillId="4" borderId="1" xfId="0" applyNumberFormat="1" applyFont="1" applyFill="1" applyBorder="1" applyAlignment="1">
      <alignment horizontal="center"/>
    </xf>
    <xf numFmtId="165" fontId="5" fillId="4" borderId="1" xfId="3" applyNumberFormat="1" applyFont="1" applyFill="1" applyBorder="1" applyAlignment="1">
      <alignment horizontal="center" vertical="center"/>
    </xf>
    <xf numFmtId="1" fontId="5" fillId="4" borderId="1" xfId="2" applyNumberFormat="1" applyFont="1" applyFill="1" applyBorder="1" applyAlignment="1">
      <alignment horizontal="center" vertical="center"/>
    </xf>
    <xf numFmtId="164" fontId="5" fillId="4" borderId="1" xfId="1" applyNumberFormat="1" applyFont="1" applyFill="1" applyBorder="1" applyAlignment="1">
      <alignment horizontal="center" vertical="center"/>
    </xf>
    <xf numFmtId="1" fontId="5" fillId="5" borderId="1" xfId="2" applyNumberFormat="1" applyFont="1" applyFill="1" applyBorder="1" applyAlignment="1">
      <alignment horizontal="center" vertical="center"/>
    </xf>
    <xf numFmtId="164" fontId="5" fillId="5" borderId="1" xfId="1" applyNumberFormat="1" applyFont="1" applyFill="1" applyBorder="1" applyAlignment="1">
      <alignment horizontal="center" vertical="center"/>
    </xf>
    <xf numFmtId="0" fontId="5" fillId="4" borderId="1" xfId="0" applyFont="1" applyFill="1" applyBorder="1" applyAlignment="1">
      <alignment horizontal="center"/>
    </xf>
    <xf numFmtId="1" fontId="5" fillId="4" borderId="1" xfId="0" applyNumberFormat="1" applyFont="1" applyFill="1" applyBorder="1" applyAlignment="1">
      <alignment horizontal="center"/>
    </xf>
    <xf numFmtId="1" fontId="5" fillId="5" borderId="1" xfId="0" applyNumberFormat="1" applyFont="1" applyFill="1" applyBorder="1" applyAlignment="1">
      <alignment horizontal="center"/>
    </xf>
    <xf numFmtId="0" fontId="3" fillId="3" borderId="1" xfId="0" applyFont="1" applyFill="1" applyBorder="1" applyAlignment="1">
      <alignment horizontal="left"/>
    </xf>
    <xf numFmtId="0" fontId="3" fillId="3" borderId="1" xfId="0" applyFont="1" applyFill="1" applyBorder="1"/>
    <xf numFmtId="1" fontId="5" fillId="4" borderId="1" xfId="2" applyNumberFormat="1" applyFont="1" applyFill="1" applyBorder="1" applyAlignment="1">
      <alignment horizontal="center"/>
    </xf>
    <xf numFmtId="0" fontId="5" fillId="4" borderId="1" xfId="2" applyNumberFormat="1" applyFont="1" applyFill="1" applyBorder="1" applyAlignment="1">
      <alignment horizontal="center"/>
    </xf>
    <xf numFmtId="1" fontId="5" fillId="5" borderId="1" xfId="2" applyNumberFormat="1" applyFont="1" applyFill="1" applyBorder="1" applyAlignment="1">
      <alignment horizontal="center"/>
    </xf>
    <xf numFmtId="1" fontId="5" fillId="5" borderId="1" xfId="1" applyNumberFormat="1" applyFont="1" applyFill="1" applyBorder="1" applyAlignment="1">
      <alignment horizontal="center"/>
    </xf>
    <xf numFmtId="0" fontId="5" fillId="4" borderId="1" xfId="3" applyFont="1" applyFill="1" applyBorder="1" applyAlignment="1">
      <alignment horizontal="center"/>
    </xf>
    <xf numFmtId="9" fontId="3" fillId="0" borderId="1" xfId="0" applyNumberFormat="1" applyFont="1" applyBorder="1"/>
    <xf numFmtId="0" fontId="4" fillId="2" borderId="4" xfId="0" applyFont="1" applyFill="1" applyBorder="1" applyAlignment="1">
      <alignment horizontal="center"/>
    </xf>
    <xf numFmtId="0" fontId="3" fillId="0" borderId="0" xfId="0" applyFont="1" applyBorder="1"/>
    <xf numFmtId="0" fontId="0" fillId="0" borderId="0" xfId="0" applyBorder="1"/>
    <xf numFmtId="0" fontId="4" fillId="2" borderId="1" xfId="0" applyFont="1" applyFill="1" applyBorder="1" applyAlignment="1">
      <alignment horizontal="center" wrapText="1"/>
    </xf>
    <xf numFmtId="0" fontId="3" fillId="3" borderId="5" xfId="0" applyFont="1" applyFill="1" applyBorder="1" applyAlignment="1">
      <alignment horizontal="left"/>
    </xf>
    <xf numFmtId="165" fontId="3" fillId="0" borderId="1" xfId="0" applyNumberFormat="1" applyFont="1" applyBorder="1"/>
    <xf numFmtId="0" fontId="2" fillId="2" borderId="1" xfId="3" applyFont="1" applyFill="1" applyBorder="1" applyAlignment="1">
      <alignment wrapText="1"/>
    </xf>
    <xf numFmtId="0" fontId="2" fillId="2" borderId="1" xfId="3" applyFont="1" applyFill="1" applyBorder="1" applyAlignment="1">
      <alignment horizontal="center" vertical="center"/>
    </xf>
    <xf numFmtId="0" fontId="3" fillId="6" borderId="1" xfId="3" applyFont="1" applyFill="1" applyBorder="1" applyAlignment="1">
      <alignment wrapText="1"/>
    </xf>
    <xf numFmtId="0" fontId="7" fillId="6" borderId="1" xfId="3" applyFont="1" applyFill="1" applyBorder="1" applyAlignment="1">
      <alignment horizontal="center" vertical="center"/>
    </xf>
    <xf numFmtId="0" fontId="7" fillId="3" borderId="1" xfId="3" applyFont="1" applyFill="1" applyBorder="1"/>
    <xf numFmtId="3" fontId="7" fillId="4" borderId="1" xfId="3" applyNumberFormat="1" applyFont="1" applyFill="1" applyBorder="1" applyAlignment="1">
      <alignment horizontal="center" vertical="center"/>
    </xf>
    <xf numFmtId="3" fontId="3" fillId="3" borderId="1" xfId="3" applyNumberFormat="1" applyFont="1" applyFill="1" applyBorder="1" applyAlignment="1">
      <alignment horizontal="center" vertical="center"/>
    </xf>
    <xf numFmtId="0" fontId="3" fillId="6" borderId="1" xfId="3" applyFont="1" applyFill="1" applyBorder="1"/>
    <xf numFmtId="3" fontId="11" fillId="4" borderId="1" xfId="3" applyNumberFormat="1" applyFont="1" applyFill="1" applyBorder="1" applyAlignment="1">
      <alignment horizontal="center" vertical="center"/>
    </xf>
    <xf numFmtId="3" fontId="3" fillId="6" borderId="1" xfId="3" applyNumberFormat="1" applyFont="1" applyFill="1" applyBorder="1" applyAlignment="1">
      <alignment horizontal="center" vertical="center"/>
    </xf>
    <xf numFmtId="0" fontId="2" fillId="2" borderId="1" xfId="3" applyFont="1" applyFill="1" applyBorder="1" applyAlignment="1">
      <alignment horizontal="center"/>
    </xf>
    <xf numFmtId="0" fontId="2"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7" fillId="4" borderId="1" xfId="3" applyFont="1" applyFill="1" applyBorder="1" applyAlignment="1">
      <alignment horizontal="center" vertical="center"/>
    </xf>
    <xf numFmtId="0" fontId="7" fillId="3" borderId="6" xfId="3" applyFont="1" applyFill="1" applyBorder="1"/>
    <xf numFmtId="0" fontId="3" fillId="6" borderId="1" xfId="3" applyNumberFormat="1" applyFont="1" applyFill="1" applyBorder="1" applyAlignment="1">
      <alignment horizontal="center" vertical="center"/>
    </xf>
    <xf numFmtId="0" fontId="3" fillId="6" borderId="1" xfId="3" applyNumberFormat="1" applyFont="1" applyFill="1" applyBorder="1" applyAlignment="1">
      <alignment horizontal="center" vertical="center" wrapText="1"/>
    </xf>
    <xf numFmtId="0" fontId="7" fillId="3" borderId="1" xfId="3" applyFont="1" applyFill="1" applyBorder="1" applyAlignment="1">
      <alignment horizontal="center"/>
    </xf>
    <xf numFmtId="2" fontId="7" fillId="0" borderId="1" xfId="3" applyNumberFormat="1" applyFont="1" applyFill="1" applyBorder="1" applyAlignment="1">
      <alignment horizontal="center" vertical="center"/>
    </xf>
    <xf numFmtId="4" fontId="7" fillId="0" borderId="1" xfId="3" applyNumberFormat="1" applyFont="1" applyFill="1" applyBorder="1" applyAlignment="1">
      <alignment horizontal="center" vertical="center"/>
    </xf>
    <xf numFmtId="164" fontId="14" fillId="6" borderId="1" xfId="1" applyNumberFormat="1" applyFont="1" applyFill="1" applyBorder="1" applyAlignment="1">
      <alignment horizontal="center" vertical="center"/>
    </xf>
    <xf numFmtId="3" fontId="14" fillId="6" borderId="1" xfId="3" applyNumberFormat="1" applyFont="1" applyFill="1" applyBorder="1" applyAlignment="1">
      <alignment horizontal="center" vertical="center"/>
    </xf>
    <xf numFmtId="165" fontId="1" fillId="0" borderId="1" xfId="5" applyNumberFormat="1" applyFont="1" applyBorder="1"/>
    <xf numFmtId="0" fontId="2" fillId="2" borderId="1" xfId="3" applyFont="1" applyFill="1" applyBorder="1"/>
    <xf numFmtId="3" fontId="7" fillId="4" borderId="1" xfId="3" applyNumberFormat="1" applyFont="1" applyFill="1" applyBorder="1" applyAlignment="1">
      <alignment horizontal="center"/>
    </xf>
    <xf numFmtId="3" fontId="3" fillId="6" borderId="1" xfId="3" applyNumberFormat="1" applyFont="1" applyFill="1" applyBorder="1" applyAlignment="1">
      <alignment horizontal="center"/>
    </xf>
    <xf numFmtId="3" fontId="7" fillId="0" borderId="1" xfId="3" applyNumberFormat="1" applyFont="1" applyBorder="1" applyAlignment="1">
      <alignment horizontal="center"/>
    </xf>
    <xf numFmtId="0" fontId="4" fillId="2" borderId="1" xfId="3" applyNumberFormat="1" applyFont="1" applyFill="1" applyBorder="1" applyAlignment="1">
      <alignment horizontal="center" vertical="center"/>
    </xf>
    <xf numFmtId="0" fontId="4" fillId="2" borderId="1" xfId="3" applyNumberFormat="1" applyFont="1" applyFill="1" applyBorder="1" applyAlignment="1">
      <alignment horizontal="center" vertical="center" wrapText="1"/>
    </xf>
    <xf numFmtId="166" fontId="7" fillId="0" borderId="1" xfId="3" applyNumberFormat="1" applyFont="1" applyFill="1" applyBorder="1" applyAlignment="1">
      <alignment horizontal="center" vertical="center"/>
    </xf>
    <xf numFmtId="165" fontId="1" fillId="0" borderId="1" xfId="2" applyNumberFormat="1" applyFont="1" applyBorder="1" applyAlignment="1">
      <alignment horizontal="center"/>
    </xf>
    <xf numFmtId="3" fontId="7" fillId="0" borderId="1" xfId="3" applyNumberFormat="1" applyFont="1" applyFill="1" applyBorder="1" applyAlignment="1">
      <alignment horizontal="center"/>
    </xf>
    <xf numFmtId="0" fontId="3" fillId="5" borderId="2" xfId="3" applyFont="1" applyFill="1" applyBorder="1" applyAlignment="1">
      <alignment horizontal="center"/>
    </xf>
    <xf numFmtId="0" fontId="3" fillId="5" borderId="8" xfId="3" applyFont="1" applyFill="1" applyBorder="1" applyAlignment="1">
      <alignment horizontal="center"/>
    </xf>
    <xf numFmtId="0" fontId="3" fillId="5" borderId="3" xfId="3" applyFont="1" applyFill="1" applyBorder="1" applyAlignment="1">
      <alignment horizontal="center"/>
    </xf>
    <xf numFmtId="0" fontId="3" fillId="3" borderId="2" xfId="3" applyFont="1" applyFill="1" applyBorder="1" applyAlignment="1">
      <alignment horizontal="center"/>
    </xf>
    <xf numFmtId="0" fontId="3" fillId="3" borderId="9" xfId="3" applyFont="1" applyFill="1" applyBorder="1" applyAlignment="1">
      <alignment horizontal="center"/>
    </xf>
    <xf numFmtId="0" fontId="3" fillId="3" borderId="10" xfId="3" applyFont="1" applyFill="1" applyBorder="1" applyAlignment="1">
      <alignment horizontal="center"/>
    </xf>
    <xf numFmtId="0" fontId="19" fillId="2" borderId="3" xfId="6" applyFont="1" applyFill="1" applyBorder="1" applyAlignment="1">
      <alignment horizontal="center" vertical="center"/>
    </xf>
    <xf numFmtId="0" fontId="19" fillId="2" borderId="1" xfId="6" applyFont="1" applyFill="1" applyBorder="1" applyAlignment="1">
      <alignment horizontal="center" vertical="center"/>
    </xf>
    <xf numFmtId="0" fontId="19" fillId="2" borderId="1" xfId="7" applyFont="1" applyFill="1" applyBorder="1" applyAlignment="1">
      <alignment horizontal="center" vertical="center"/>
    </xf>
    <xf numFmtId="9" fontId="1" fillId="0" borderId="1" xfId="5" applyFont="1" applyFill="1" applyBorder="1" applyAlignment="1">
      <alignment horizontal="center"/>
    </xf>
    <xf numFmtId="9" fontId="1" fillId="0" borderId="1" xfId="2" applyFont="1" applyFill="1" applyBorder="1" applyAlignment="1">
      <alignment horizontal="center"/>
    </xf>
    <xf numFmtId="165" fontId="1" fillId="0" borderId="1" xfId="5" applyNumberFormat="1" applyFont="1" applyFill="1" applyBorder="1" applyAlignment="1">
      <alignment horizontal="center"/>
    </xf>
    <xf numFmtId="4" fontId="7" fillId="4" borderId="1" xfId="3" applyNumberFormat="1" applyFont="1" applyFill="1" applyBorder="1" applyAlignment="1">
      <alignment horizontal="center"/>
    </xf>
    <xf numFmtId="0" fontId="0" fillId="4" borderId="0" xfId="0" applyFill="1"/>
    <xf numFmtId="0" fontId="7" fillId="4" borderId="0" xfId="3" applyFont="1" applyFill="1"/>
    <xf numFmtId="0" fontId="14" fillId="4" borderId="0" xfId="3" applyFont="1" applyFill="1"/>
    <xf numFmtId="0" fontId="3" fillId="4" borderId="0" xfId="3" applyFont="1" applyFill="1"/>
    <xf numFmtId="9" fontId="7" fillId="4" borderId="0" xfId="2" applyFont="1" applyFill="1"/>
    <xf numFmtId="0" fontId="11" fillId="4" borderId="0" xfId="3" applyFont="1" applyFill="1"/>
    <xf numFmtId="0" fontId="0" fillId="0" borderId="1" xfId="0" applyBorder="1" applyAlignment="1">
      <alignment horizontal="center"/>
    </xf>
    <xf numFmtId="0" fontId="8" fillId="4" borderId="0" xfId="0" applyFont="1" applyFill="1" applyAlignment="1">
      <alignment vertical="center"/>
    </xf>
    <xf numFmtId="0" fontId="6" fillId="4" borderId="0" xfId="0" applyFont="1" applyFill="1" applyAlignment="1">
      <alignment horizontal="left" vertical="center" indent="1"/>
    </xf>
    <xf numFmtId="0" fontId="3" fillId="4" borderId="0" xfId="0" applyFont="1" applyFill="1"/>
    <xf numFmtId="0" fontId="0" fillId="4" borderId="0" xfId="0" applyFont="1" applyFill="1"/>
    <xf numFmtId="0" fontId="0" fillId="4" borderId="0" xfId="0" applyFill="1" applyBorder="1" applyAlignment="1">
      <alignment wrapText="1"/>
    </xf>
    <xf numFmtId="0" fontId="3" fillId="4" borderId="0" xfId="0" applyFont="1" applyFill="1" applyBorder="1"/>
    <xf numFmtId="9" fontId="3" fillId="4" borderId="0" xfId="0" applyNumberFormat="1" applyFont="1" applyFill="1" applyBorder="1"/>
    <xf numFmtId="0" fontId="9" fillId="4" borderId="0" xfId="0" applyFont="1" applyFill="1" applyBorder="1" applyAlignment="1">
      <alignment vertical="top" wrapText="1"/>
    </xf>
    <xf numFmtId="0" fontId="9" fillId="4" borderId="0" xfId="0" applyFont="1" applyFill="1" applyBorder="1" applyAlignment="1">
      <alignment wrapText="1"/>
    </xf>
    <xf numFmtId="0" fontId="9" fillId="4" borderId="0" xfId="0" applyFont="1" applyFill="1" applyBorder="1" applyAlignment="1">
      <alignment horizontal="left" vertical="top" wrapText="1"/>
    </xf>
    <xf numFmtId="0" fontId="0" fillId="4" borderId="0" xfId="0" applyFill="1" applyAlignment="1">
      <alignment horizontal="left"/>
    </xf>
    <xf numFmtId="0" fontId="5" fillId="4" borderId="0" xfId="0" applyFont="1" applyFill="1"/>
    <xf numFmtId="0" fontId="2" fillId="2" borderId="4" xfId="0" applyFont="1" applyFill="1" applyBorder="1"/>
    <xf numFmtId="0" fontId="0" fillId="2" borderId="4" xfId="0" applyFill="1" applyBorder="1"/>
    <xf numFmtId="0" fontId="0" fillId="0" borderId="0" xfId="0" applyBorder="1" applyAlignment="1">
      <alignment horizontal="left"/>
    </xf>
    <xf numFmtId="0" fontId="0" fillId="4" borderId="0" xfId="0" applyFill="1" applyBorder="1" applyAlignment="1">
      <alignment horizontal="left"/>
    </xf>
    <xf numFmtId="9" fontId="11" fillId="4" borderId="1" xfId="0" applyNumberFormat="1" applyFont="1" applyFill="1" applyBorder="1" applyAlignment="1">
      <alignment horizontal="center"/>
    </xf>
    <xf numFmtId="0" fontId="7" fillId="9" borderId="1" xfId="0" applyFont="1" applyFill="1" applyBorder="1" applyAlignment="1">
      <alignment vertical="top" wrapText="1"/>
    </xf>
    <xf numFmtId="0" fontId="7" fillId="9" borderId="15" xfId="0" applyFont="1" applyFill="1" applyBorder="1" applyAlignment="1">
      <alignment vertical="top" wrapText="1"/>
    </xf>
    <xf numFmtId="0" fontId="14" fillId="9" borderId="1" xfId="0" applyFont="1" applyFill="1" applyBorder="1" applyAlignment="1">
      <alignment vertical="top" wrapText="1"/>
    </xf>
    <xf numFmtId="0" fontId="7" fillId="4"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2" fillId="2" borderId="1" xfId="0" applyFont="1" applyFill="1" applyBorder="1" applyAlignment="1">
      <alignment wrapText="1"/>
    </xf>
    <xf numFmtId="0" fontId="2" fillId="2" borderId="1" xfId="0" applyFont="1" applyFill="1" applyBorder="1" applyAlignment="1">
      <alignment horizontal="center" vertical="center" wrapText="1"/>
    </xf>
    <xf numFmtId="9" fontId="0" fillId="5" borderId="1" xfId="0" applyNumberFormat="1" applyFill="1" applyBorder="1" applyAlignment="1">
      <alignment horizontal="center" vertical="center" wrapText="1"/>
    </xf>
    <xf numFmtId="0" fontId="0" fillId="5" borderId="15" xfId="0" applyFill="1" applyBorder="1" applyAlignment="1">
      <alignment horizontal="center" vertical="center" wrapText="1"/>
    </xf>
    <xf numFmtId="0" fontId="0" fillId="5" borderId="5" xfId="0" applyFill="1" applyBorder="1" applyAlignment="1">
      <alignment horizontal="center" vertical="center" wrapText="1"/>
    </xf>
    <xf numFmtId="1" fontId="0" fillId="5" borderId="1" xfId="0" applyNumberFormat="1" applyFill="1" applyBorder="1" applyAlignment="1">
      <alignment horizontal="center" vertical="center" wrapText="1"/>
    </xf>
    <xf numFmtId="0" fontId="7" fillId="0" borderId="1" xfId="0" applyFont="1" applyFill="1" applyBorder="1" applyAlignment="1">
      <alignment horizontal="center" vertical="center" wrapText="1"/>
    </xf>
    <xf numFmtId="9" fontId="0" fillId="4" borderId="1" xfId="0" applyNumberFormat="1" applyFill="1" applyBorder="1" applyAlignment="1">
      <alignment horizontal="center" vertical="center" wrapText="1"/>
    </xf>
    <xf numFmtId="2" fontId="5" fillId="4" borderId="15"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0" fontId="0" fillId="4" borderId="5" xfId="0" applyFill="1" applyBorder="1" applyAlignment="1">
      <alignment horizontal="center" vertical="center" wrapText="1"/>
    </xf>
    <xf numFmtId="0" fontId="7" fillId="0" borderId="5" xfId="0" applyFont="1" applyFill="1" applyBorder="1" applyAlignment="1">
      <alignment horizontal="center" vertical="center" wrapText="1"/>
    </xf>
    <xf numFmtId="165" fontId="7" fillId="4" borderId="1" xfId="0" applyNumberFormat="1" applyFont="1" applyFill="1" applyBorder="1" applyAlignment="1">
      <alignment horizontal="center" vertical="center" wrapText="1"/>
    </xf>
    <xf numFmtId="165" fontId="0" fillId="4" borderId="1" xfId="0" applyNumberFormat="1" applyFill="1" applyBorder="1" applyAlignment="1">
      <alignment horizontal="center" vertical="center" wrapText="1"/>
    </xf>
    <xf numFmtId="165" fontId="7" fillId="0" borderId="1" xfId="0" applyNumberFormat="1"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2" fillId="2" borderId="1" xfId="0" applyFont="1" applyFill="1" applyBorder="1" applyAlignment="1">
      <alignment horizontal="center" wrapText="1"/>
    </xf>
    <xf numFmtId="9" fontId="7" fillId="0"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2" fillId="2" borderId="1" xfId="0" applyFont="1" applyFill="1" applyBorder="1" applyAlignment="1">
      <alignment horizontal="center"/>
    </xf>
    <xf numFmtId="0" fontId="2" fillId="2" borderId="6" xfId="0" applyFont="1" applyFill="1" applyBorder="1" applyAlignment="1">
      <alignment horizontal="center"/>
    </xf>
    <xf numFmtId="0" fontId="0" fillId="9" borderId="1" xfId="0" applyFill="1" applyBorder="1"/>
    <xf numFmtId="168" fontId="0" fillId="4" borderId="1" xfId="0" applyNumberFormat="1" applyFill="1" applyBorder="1" applyAlignment="1">
      <alignment horizontal="center"/>
    </xf>
    <xf numFmtId="168" fontId="7" fillId="4" borderId="1" xfId="0" applyNumberFormat="1" applyFont="1" applyFill="1" applyBorder="1" applyAlignment="1">
      <alignment horizontal="center"/>
    </xf>
    <xf numFmtId="3" fontId="0" fillId="4" borderId="1" xfId="0" applyNumberFormat="1" applyFill="1" applyBorder="1" applyAlignment="1">
      <alignment horizontal="center"/>
    </xf>
    <xf numFmtId="3" fontId="7" fillId="4" borderId="1" xfId="0" applyNumberFormat="1" applyFont="1" applyFill="1" applyBorder="1" applyAlignment="1">
      <alignment horizontal="center"/>
    </xf>
    <xf numFmtId="169" fontId="0" fillId="4" borderId="1" xfId="0" applyNumberFormat="1" applyFill="1" applyBorder="1" applyAlignment="1">
      <alignment horizontal="center"/>
    </xf>
    <xf numFmtId="169" fontId="7" fillId="4" borderId="1" xfId="0" applyNumberFormat="1" applyFont="1" applyFill="1" applyBorder="1" applyAlignment="1">
      <alignment horizontal="center"/>
    </xf>
    <xf numFmtId="0" fontId="0" fillId="4" borderId="16" xfId="0" applyFill="1" applyBorder="1"/>
    <xf numFmtId="0" fontId="0" fillId="4" borderId="17" xfId="0" applyFill="1" applyBorder="1"/>
    <xf numFmtId="0" fontId="0" fillId="4" borderId="18" xfId="0" applyFill="1" applyBorder="1"/>
    <xf numFmtId="0" fontId="0" fillId="4" borderId="19" xfId="0" applyFill="1" applyBorder="1"/>
    <xf numFmtId="0" fontId="20" fillId="4" borderId="0" xfId="0" applyFont="1" applyFill="1" applyBorder="1"/>
    <xf numFmtId="0" fontId="0" fillId="4" borderId="20" xfId="0" applyFill="1" applyBorder="1"/>
    <xf numFmtId="0" fontId="0" fillId="4" borderId="13" xfId="0" applyFill="1" applyBorder="1"/>
    <xf numFmtId="0" fontId="0" fillId="4" borderId="12" xfId="0" applyFill="1" applyBorder="1"/>
    <xf numFmtId="0" fontId="0" fillId="4" borderId="14" xfId="0" applyFill="1" applyBorder="1"/>
    <xf numFmtId="3" fontId="24" fillId="4" borderId="1" xfId="0" applyNumberFormat="1" applyFont="1" applyFill="1" applyBorder="1" applyAlignment="1">
      <alignment horizontal="center"/>
    </xf>
    <xf numFmtId="6" fontId="24" fillId="0" borderId="1" xfId="0" applyNumberFormat="1" applyFont="1" applyBorder="1" applyAlignment="1">
      <alignment horizontal="center"/>
    </xf>
    <xf numFmtId="165" fontId="5" fillId="4" borderId="1" xfId="2" applyNumberFormat="1" applyFont="1" applyFill="1" applyBorder="1" applyAlignment="1">
      <alignment horizontal="center"/>
    </xf>
    <xf numFmtId="165" fontId="5" fillId="4" borderId="0" xfId="2" applyNumberFormat="1" applyFont="1" applyFill="1" applyAlignment="1">
      <alignment horizontal="center"/>
    </xf>
    <xf numFmtId="3" fontId="0" fillId="0" borderId="1" xfId="0" applyNumberFormat="1" applyBorder="1" applyAlignment="1">
      <alignment horizontal="center"/>
    </xf>
    <xf numFmtId="1" fontId="0" fillId="0" borderId="1" xfId="0" applyNumberFormat="1" applyBorder="1" applyAlignment="1">
      <alignment horizontal="center"/>
    </xf>
    <xf numFmtId="0" fontId="7" fillId="4" borderId="0" xfId="0" applyFont="1" applyFill="1" applyBorder="1"/>
    <xf numFmtId="168" fontId="24" fillId="0" borderId="1" xfId="4" applyNumberFormat="1" applyFont="1" applyBorder="1" applyAlignment="1">
      <alignment horizontal="center"/>
    </xf>
    <xf numFmtId="0" fontId="11" fillId="0" borderId="1" xfId="0" applyFont="1" applyFill="1" applyBorder="1" applyAlignment="1">
      <alignment horizontal="center" vertical="center" wrapText="1"/>
    </xf>
    <xf numFmtId="1" fontId="11" fillId="4" borderId="1" xfId="0" applyNumberFormat="1" applyFont="1" applyFill="1" applyBorder="1" applyAlignment="1">
      <alignment horizontal="center" vertical="center" wrapText="1"/>
    </xf>
    <xf numFmtId="1" fontId="11" fillId="0" borderId="1"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167" fontId="11" fillId="4" borderId="15" xfId="0" applyNumberFormat="1" applyFont="1" applyFill="1" applyBorder="1" applyAlignment="1">
      <alignment horizontal="center" vertical="center" wrapText="1"/>
    </xf>
    <xf numFmtId="2" fontId="11" fillId="0" borderId="15" xfId="0" applyNumberFormat="1" applyFont="1" applyFill="1" applyBorder="1" applyAlignment="1">
      <alignment horizontal="center" vertical="center" wrapText="1"/>
    </xf>
    <xf numFmtId="0" fontId="0" fillId="4" borderId="0" xfId="0" applyFill="1" applyBorder="1" applyAlignment="1">
      <alignment vertical="center" wrapText="1"/>
    </xf>
    <xf numFmtId="3" fontId="5" fillId="3" borderId="1" xfId="3" applyNumberFormat="1" applyFont="1" applyFill="1" applyBorder="1" applyAlignment="1">
      <alignment horizontal="center" vertical="center"/>
    </xf>
    <xf numFmtId="3" fontId="11" fillId="6" borderId="1" xfId="3" applyNumberFormat="1" applyFont="1" applyFill="1" applyBorder="1" applyAlignment="1">
      <alignment horizontal="center" vertical="center"/>
    </xf>
    <xf numFmtId="0" fontId="11" fillId="6" borderId="1" xfId="3" applyFont="1" applyFill="1" applyBorder="1" applyAlignment="1">
      <alignment horizontal="center" vertical="center"/>
    </xf>
    <xf numFmtId="3" fontId="5" fillId="6" borderId="1" xfId="3" applyNumberFormat="1" applyFont="1" applyFill="1" applyBorder="1" applyAlignment="1">
      <alignment horizontal="center" vertical="center"/>
    </xf>
    <xf numFmtId="1" fontId="11" fillId="0" borderId="1" xfId="0" applyNumberFormat="1" applyFont="1" applyBorder="1" applyAlignment="1">
      <alignment horizontal="center"/>
    </xf>
    <xf numFmtId="3" fontId="11" fillId="0" borderId="1" xfId="0" applyNumberFormat="1" applyFont="1" applyBorder="1" applyAlignment="1">
      <alignment horizontal="center"/>
    </xf>
    <xf numFmtId="3" fontId="11" fillId="4" borderId="1" xfId="3" applyNumberFormat="1" applyFont="1" applyFill="1" applyBorder="1" applyAlignment="1">
      <alignment horizontal="center"/>
    </xf>
    <xf numFmtId="3" fontId="5" fillId="6" borderId="1" xfId="3" applyNumberFormat="1" applyFont="1" applyFill="1" applyBorder="1" applyAlignment="1">
      <alignment horizontal="center"/>
    </xf>
    <xf numFmtId="3" fontId="11" fillId="0" borderId="1" xfId="3" applyNumberFormat="1" applyFont="1" applyFill="1" applyBorder="1" applyAlignment="1">
      <alignment horizontal="center"/>
    </xf>
    <xf numFmtId="9" fontId="11" fillId="0" borderId="8" xfId="2" applyFont="1" applyFill="1" applyBorder="1" applyAlignment="1">
      <alignment horizontal="center"/>
    </xf>
    <xf numFmtId="9" fontId="11" fillId="0" borderId="11" xfId="2" applyFont="1" applyFill="1" applyBorder="1" applyAlignment="1">
      <alignment horizontal="center"/>
    </xf>
    <xf numFmtId="9" fontId="11" fillId="0" borderId="3" xfId="3" applyNumberFormat="1" applyFont="1" applyFill="1" applyBorder="1" applyAlignment="1">
      <alignment horizontal="center"/>
    </xf>
    <xf numFmtId="9" fontId="11" fillId="0" borderId="2" xfId="3" applyNumberFormat="1" applyFont="1" applyFill="1" applyBorder="1" applyAlignment="1">
      <alignment horizontal="center"/>
    </xf>
    <xf numFmtId="9" fontId="11" fillId="0" borderId="1" xfId="2" applyFont="1" applyFill="1" applyBorder="1" applyAlignment="1">
      <alignment horizontal="center"/>
    </xf>
    <xf numFmtId="2" fontId="11" fillId="0" borderId="1" xfId="2" applyNumberFormat="1" applyFont="1" applyFill="1" applyBorder="1" applyAlignment="1">
      <alignment horizontal="center"/>
    </xf>
    <xf numFmtId="0" fontId="0" fillId="4" borderId="0" xfId="0" applyFill="1" applyBorder="1" applyAlignment="1">
      <alignment horizontal="left" vertical="top" wrapText="1"/>
    </xf>
    <xf numFmtId="0" fontId="0" fillId="4" borderId="0" xfId="0" applyFill="1" applyBorder="1" applyAlignment="1">
      <alignment horizontal="left" wrapText="1"/>
    </xf>
    <xf numFmtId="0" fontId="2" fillId="2" borderId="2" xfId="3" applyFont="1" applyFill="1" applyBorder="1" applyAlignment="1">
      <alignment horizontal="center"/>
    </xf>
    <xf numFmtId="0" fontId="2" fillId="2" borderId="7" xfId="3" applyFont="1" applyFill="1" applyBorder="1" applyAlignment="1">
      <alignment horizontal="center"/>
    </xf>
    <xf numFmtId="0" fontId="2" fillId="2" borderId="3" xfId="3" applyFont="1" applyFill="1" applyBorder="1" applyAlignment="1">
      <alignment horizontal="center"/>
    </xf>
    <xf numFmtId="0" fontId="3" fillId="6" borderId="1" xfId="3" applyFont="1" applyFill="1" applyBorder="1" applyAlignment="1">
      <alignment horizontal="left" wrapText="1"/>
    </xf>
    <xf numFmtId="0" fontId="3" fillId="6" borderId="2" xfId="3" applyFont="1" applyFill="1" applyBorder="1" applyAlignment="1">
      <alignment horizontal="left" wrapText="1"/>
    </xf>
    <xf numFmtId="0" fontId="3" fillId="6" borderId="7" xfId="3" applyFont="1" applyFill="1" applyBorder="1" applyAlignment="1">
      <alignment horizontal="left" wrapText="1"/>
    </xf>
    <xf numFmtId="0" fontId="3" fillId="6" borderId="3" xfId="3" applyFont="1" applyFill="1" applyBorder="1" applyAlignment="1">
      <alignment horizontal="left" wrapText="1"/>
    </xf>
    <xf numFmtId="0" fontId="7" fillId="3" borderId="2" xfId="3" applyFont="1" applyFill="1" applyBorder="1" applyAlignment="1">
      <alignment horizontal="center"/>
    </xf>
    <xf numFmtId="0" fontId="7" fillId="3" borderId="7" xfId="3" applyFont="1" applyFill="1" applyBorder="1" applyAlignment="1">
      <alignment horizontal="center"/>
    </xf>
    <xf numFmtId="0" fontId="7" fillId="3" borderId="3" xfId="3" applyFont="1" applyFill="1" applyBorder="1" applyAlignment="1">
      <alignment horizontal="center"/>
    </xf>
    <xf numFmtId="0" fontId="3" fillId="6" borderId="2" xfId="3" applyFont="1" applyFill="1" applyBorder="1" applyAlignment="1">
      <alignment horizontal="left"/>
    </xf>
    <xf numFmtId="0" fontId="3" fillId="6" borderId="7" xfId="3" applyFont="1" applyFill="1" applyBorder="1" applyAlignment="1">
      <alignment horizontal="left"/>
    </xf>
    <xf numFmtId="0" fontId="3" fillId="6" borderId="3" xfId="3" applyFont="1" applyFill="1" applyBorder="1" applyAlignment="1">
      <alignment horizontal="left"/>
    </xf>
    <xf numFmtId="0" fontId="3" fillId="0" borderId="0" xfId="0" applyFont="1" applyFill="1" applyBorder="1" applyAlignment="1">
      <alignment horizontal="left"/>
    </xf>
    <xf numFmtId="0" fontId="3" fillId="4" borderId="0" xfId="0" applyFont="1" applyFill="1" applyBorder="1" applyAlignment="1">
      <alignment horizontal="left"/>
    </xf>
    <xf numFmtId="0" fontId="3" fillId="0" borderId="1" xfId="0" applyFont="1" applyFill="1" applyBorder="1" applyAlignment="1">
      <alignment horizontal="left"/>
    </xf>
    <xf numFmtId="0" fontId="10" fillId="3" borderId="2" xfId="0" applyFont="1" applyFill="1" applyBorder="1" applyAlignment="1">
      <alignment horizontal="left" wrapText="1"/>
    </xf>
    <xf numFmtId="0" fontId="10" fillId="3" borderId="3" xfId="0" applyFont="1" applyFill="1" applyBorder="1" applyAlignment="1">
      <alignment horizontal="left" wrapText="1"/>
    </xf>
    <xf numFmtId="0" fontId="9" fillId="4" borderId="0" xfId="0" applyFont="1" applyFill="1" applyBorder="1" applyAlignment="1">
      <alignment horizontal="left" vertical="top" wrapText="1"/>
    </xf>
    <xf numFmtId="0" fontId="2" fillId="2" borderId="13" xfId="0" applyFont="1" applyFill="1" applyBorder="1" applyAlignment="1">
      <alignment horizontal="center"/>
    </xf>
    <xf numFmtId="0" fontId="2" fillId="2" borderId="14" xfId="0" applyFont="1" applyFill="1" applyBorder="1" applyAlignment="1">
      <alignment horizontal="center"/>
    </xf>
    <xf numFmtId="165" fontId="5" fillId="4" borderId="2" xfId="3" applyNumberFormat="1" applyFont="1" applyFill="1" applyBorder="1" applyAlignment="1">
      <alignment horizontal="center" vertical="center"/>
    </xf>
    <xf numFmtId="165" fontId="5" fillId="4" borderId="3" xfId="3" applyNumberFormat="1" applyFont="1" applyFill="1" applyBorder="1" applyAlignment="1">
      <alignment horizontal="center" vertical="center"/>
    </xf>
    <xf numFmtId="0" fontId="3" fillId="4" borderId="12" xfId="0" applyFont="1" applyFill="1" applyBorder="1" applyAlignment="1">
      <alignment horizontal="left"/>
    </xf>
    <xf numFmtId="0" fontId="7" fillId="4" borderId="0" xfId="0" applyFont="1" applyFill="1" applyBorder="1" applyAlignment="1">
      <alignment horizontal="left" vertical="center" wrapText="1"/>
    </xf>
    <xf numFmtId="0" fontId="0" fillId="0" borderId="0" xfId="0" applyBorder="1" applyAlignment="1">
      <alignment horizontal="left" vertical="center" wrapText="1"/>
    </xf>
  </cellXfs>
  <cellStyles count="9">
    <cellStyle name="Accent2 2" xfId="6" xr:uid="{854CCD94-4F56-428E-AB78-4CF66BAE2671}"/>
    <cellStyle name="Accent4 2" xfId="7" xr:uid="{DE010B6D-B838-43A9-ABF4-6D98B889FC34}"/>
    <cellStyle name="Comma" xfId="1" builtinId="3"/>
    <cellStyle name="Comma 2" xfId="8" xr:uid="{8988FB13-8889-4EAE-BB54-E59B9A97FB57}"/>
    <cellStyle name="Currency" xfId="4" builtinId="4"/>
    <cellStyle name="Normal" xfId="0" builtinId="0"/>
    <cellStyle name="Normal 2" xfId="3" xr:uid="{BC63F4C9-C7F0-4547-9F7F-38FDBD6DC1B3}"/>
    <cellStyle name="Percent" xfId="2" builtinId="5"/>
    <cellStyle name="Percent 2" xfId="5" xr:uid="{AC13A236-B61F-4F4C-A403-FE580AED6BBF}"/>
  </cellStyles>
  <dxfs count="3">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68280</xdr:colOff>
      <xdr:row>14</xdr:row>
      <xdr:rowOff>3934</xdr:rowOff>
    </xdr:from>
    <xdr:to>
      <xdr:col>15</xdr:col>
      <xdr:colOff>29532</xdr:colOff>
      <xdr:row>23</xdr:row>
      <xdr:rowOff>63779</xdr:rowOff>
    </xdr:to>
    <xdr:pic>
      <xdr:nvPicPr>
        <xdr:cNvPr id="3" name="Picture 2">
          <a:extLst>
            <a:ext uri="{FF2B5EF4-FFF2-40B4-BE49-F238E27FC236}">
              <a16:creationId xmlns:a16="http://schemas.microsoft.com/office/drawing/2014/main" id="{D7BC071B-6712-4318-AF04-3AE96BB88258}"/>
            </a:ext>
          </a:extLst>
        </xdr:cNvPr>
        <xdr:cNvPicPr>
          <a:picLocks noChangeAspect="1"/>
        </xdr:cNvPicPr>
      </xdr:nvPicPr>
      <xdr:blipFill rotWithShape="1">
        <a:blip xmlns:r="http://schemas.openxmlformats.org/officeDocument/2006/relationships" r:embed="rId1"/>
        <a:srcRect l="2145"/>
        <a:stretch/>
      </xdr:blipFill>
      <xdr:spPr>
        <a:xfrm>
          <a:off x="8207205" y="2905816"/>
          <a:ext cx="2392004" cy="17190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149050</xdr:colOff>
      <xdr:row>70</xdr:row>
      <xdr:rowOff>130041</xdr:rowOff>
    </xdr:from>
    <xdr:to>
      <xdr:col>8</xdr:col>
      <xdr:colOff>600965</xdr:colOff>
      <xdr:row>73</xdr:row>
      <xdr:rowOff>340069</xdr:rowOff>
    </xdr:to>
    <xdr:pic>
      <xdr:nvPicPr>
        <xdr:cNvPr id="2" name="Picture 1" descr="Image result for WGEA symbol mirvac">
          <a:extLst>
            <a:ext uri="{FF2B5EF4-FFF2-40B4-BE49-F238E27FC236}">
              <a16:creationId xmlns:a16="http://schemas.microsoft.com/office/drawing/2014/main" id="{B025504C-722D-4ED9-8F35-EBF923121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14027" y="13620905"/>
          <a:ext cx="1667363" cy="755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88899</xdr:colOff>
      <xdr:row>1</xdr:row>
      <xdr:rowOff>124918</xdr:rowOff>
    </xdr:from>
    <xdr:to>
      <xdr:col>11</xdr:col>
      <xdr:colOff>66720</xdr:colOff>
      <xdr:row>9</xdr:row>
      <xdr:rowOff>85725</xdr:rowOff>
    </xdr:to>
    <xdr:pic>
      <xdr:nvPicPr>
        <xdr:cNvPr id="2" name="Picture 1">
          <a:extLst>
            <a:ext uri="{FF2B5EF4-FFF2-40B4-BE49-F238E27FC236}">
              <a16:creationId xmlns:a16="http://schemas.microsoft.com/office/drawing/2014/main" id="{074DD141-5DF9-4596-B812-F95EFA4B1580}"/>
            </a:ext>
          </a:extLst>
        </xdr:cNvPr>
        <xdr:cNvPicPr>
          <a:picLocks noChangeAspect="1"/>
        </xdr:cNvPicPr>
      </xdr:nvPicPr>
      <xdr:blipFill rotWithShape="1">
        <a:blip xmlns:r="http://schemas.openxmlformats.org/officeDocument/2006/relationships" r:embed="rId1"/>
        <a:srcRect l="786"/>
        <a:stretch/>
      </xdr:blipFill>
      <xdr:spPr>
        <a:xfrm>
          <a:off x="9899649" y="848818"/>
          <a:ext cx="1806621" cy="140860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ottl/AppData/Local/Microsoft/Windows/INetCache/Content.Outlook/BQAH6NT4/FY19_NGER_master_FINAL%203107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HG2019"/>
      <sheetName val="2019 tool kit"/>
      <sheetName val="Waste 2019"/>
      <sheetName val="Notes"/>
      <sheetName val="WIP"/>
      <sheetName val="GHG2018"/>
      <sheetName val="Metrics 2019"/>
      <sheetName val="Waste 2018"/>
      <sheetName val="2018 tool kit"/>
      <sheetName val="development 2018"/>
      <sheetName val="GHG2019_sanity_check"/>
      <sheetName val="development 2019"/>
      <sheetName val="Metrics 201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person displayName="Sarah Clarke" id="{ABEAB4D5-AEB4-4443-94D5-054CD312A64F}" userId="S::clarkes@mirvac.com::a1539685-233b-4207-afd7-6cfa20f18e8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970EE-A7CF-4740-A3C6-9EC884E40F95}">
  <dimension ref="A1:K26"/>
  <sheetViews>
    <sheetView tabSelected="1" zoomScale="93" zoomScaleNormal="93" workbookViewId="0">
      <selection activeCell="M11" sqref="M11"/>
    </sheetView>
  </sheetViews>
  <sheetFormatPr defaultRowHeight="14.5" x14ac:dyDescent="0.35"/>
  <cols>
    <col min="10" max="10" width="29.54296875" customWidth="1"/>
  </cols>
  <sheetData>
    <row r="1" spans="1:11" x14ac:dyDescent="0.35">
      <c r="A1" s="141"/>
      <c r="B1" s="142"/>
      <c r="C1" s="142"/>
      <c r="D1" s="142"/>
      <c r="E1" s="142"/>
      <c r="F1" s="142"/>
      <c r="G1" s="142"/>
      <c r="H1" s="142"/>
      <c r="I1" s="142"/>
      <c r="J1" s="142"/>
      <c r="K1" s="143"/>
    </row>
    <row r="2" spans="1:11" ht="23.5" x14ac:dyDescent="0.55000000000000004">
      <c r="A2" s="144"/>
      <c r="B2" s="145" t="s">
        <v>170</v>
      </c>
      <c r="C2" s="8"/>
      <c r="D2" s="8"/>
      <c r="E2" s="8"/>
      <c r="F2" s="8"/>
      <c r="G2" s="8"/>
      <c r="H2" s="8"/>
      <c r="I2" s="8"/>
      <c r="J2" s="8"/>
      <c r="K2" s="146"/>
    </row>
    <row r="3" spans="1:11" x14ac:dyDescent="0.35">
      <c r="A3" s="144"/>
      <c r="B3" s="8"/>
      <c r="C3" s="8"/>
      <c r="D3" s="8"/>
      <c r="E3" s="8"/>
      <c r="F3" s="8"/>
      <c r="G3" s="8"/>
      <c r="H3" s="8"/>
      <c r="I3" s="8"/>
      <c r="J3" s="8"/>
      <c r="K3" s="146"/>
    </row>
    <row r="4" spans="1:11" ht="14.5" customHeight="1" x14ac:dyDescent="0.35">
      <c r="A4" s="144"/>
      <c r="B4" s="206" t="s">
        <v>178</v>
      </c>
      <c r="C4" s="206"/>
      <c r="D4" s="206"/>
      <c r="E4" s="206"/>
      <c r="F4" s="206"/>
      <c r="G4" s="206"/>
      <c r="H4" s="206"/>
      <c r="I4" s="206"/>
      <c r="J4" s="206"/>
      <c r="K4" s="146"/>
    </row>
    <row r="5" spans="1:11" x14ac:dyDescent="0.35">
      <c r="A5" s="144"/>
      <c r="B5" s="206"/>
      <c r="C5" s="206"/>
      <c r="D5" s="206"/>
      <c r="E5" s="206"/>
      <c r="F5" s="206"/>
      <c r="G5" s="206"/>
      <c r="H5" s="206"/>
      <c r="I5" s="206"/>
      <c r="J5" s="206"/>
      <c r="K5" s="146"/>
    </row>
    <row r="6" spans="1:11" x14ac:dyDescent="0.35">
      <c r="A6" s="144"/>
      <c r="B6" s="206"/>
      <c r="C6" s="206"/>
      <c r="D6" s="206"/>
      <c r="E6" s="206"/>
      <c r="F6" s="206"/>
      <c r="G6" s="206"/>
      <c r="H6" s="206"/>
      <c r="I6" s="206"/>
      <c r="J6" s="206"/>
      <c r="K6" s="146"/>
    </row>
    <row r="7" spans="1:11" x14ac:dyDescent="0.35">
      <c r="A7" s="144"/>
      <c r="B7" s="206"/>
      <c r="C7" s="206"/>
      <c r="D7" s="206"/>
      <c r="E7" s="206"/>
      <c r="F7" s="206"/>
      <c r="G7" s="206"/>
      <c r="H7" s="206"/>
      <c r="I7" s="206"/>
      <c r="J7" s="206"/>
      <c r="K7" s="146"/>
    </row>
    <row r="8" spans="1:11" x14ac:dyDescent="0.35">
      <c r="A8" s="144"/>
      <c r="B8" s="206"/>
      <c r="C8" s="206"/>
      <c r="D8" s="206"/>
      <c r="E8" s="206"/>
      <c r="F8" s="206"/>
      <c r="G8" s="206"/>
      <c r="H8" s="206"/>
      <c r="I8" s="206"/>
      <c r="J8" s="206"/>
      <c r="K8" s="146"/>
    </row>
    <row r="9" spans="1:11" x14ac:dyDescent="0.35">
      <c r="A9" s="144"/>
      <c r="B9" s="206"/>
      <c r="C9" s="206"/>
      <c r="D9" s="206"/>
      <c r="E9" s="206"/>
      <c r="F9" s="206"/>
      <c r="G9" s="206"/>
      <c r="H9" s="206"/>
      <c r="I9" s="206"/>
      <c r="J9" s="206"/>
      <c r="K9" s="146"/>
    </row>
    <row r="10" spans="1:11" ht="18" customHeight="1" x14ac:dyDescent="0.35">
      <c r="A10" s="144"/>
      <c r="B10" s="206"/>
      <c r="C10" s="206"/>
      <c r="D10" s="206"/>
      <c r="E10" s="206"/>
      <c r="F10" s="206"/>
      <c r="G10" s="206"/>
      <c r="H10" s="206"/>
      <c r="I10" s="206"/>
      <c r="J10" s="206"/>
      <c r="K10" s="146"/>
    </row>
    <row r="11" spans="1:11" ht="18" customHeight="1" x14ac:dyDescent="0.35">
      <c r="A11" s="144"/>
      <c r="B11" s="206"/>
      <c r="C11" s="206"/>
      <c r="D11" s="206"/>
      <c r="E11" s="206"/>
      <c r="F11" s="206"/>
      <c r="G11" s="206"/>
      <c r="H11" s="206"/>
      <c r="I11" s="206"/>
      <c r="J11" s="206"/>
      <c r="K11" s="146"/>
    </row>
    <row r="12" spans="1:11" ht="18" customHeight="1" x14ac:dyDescent="0.35">
      <c r="A12" s="144"/>
      <c r="B12" s="206"/>
      <c r="C12" s="206"/>
      <c r="D12" s="206"/>
      <c r="E12" s="206"/>
      <c r="F12" s="206"/>
      <c r="G12" s="206"/>
      <c r="H12" s="206"/>
      <c r="I12" s="206"/>
      <c r="J12" s="206"/>
      <c r="K12" s="146"/>
    </row>
    <row r="13" spans="1:11" ht="18" customHeight="1" x14ac:dyDescent="0.35">
      <c r="A13" s="144"/>
      <c r="B13" s="206"/>
      <c r="C13" s="206"/>
      <c r="D13" s="206"/>
      <c r="E13" s="206"/>
      <c r="F13" s="206"/>
      <c r="G13" s="206"/>
      <c r="H13" s="206"/>
      <c r="I13" s="206"/>
      <c r="J13" s="206"/>
      <c r="K13" s="146"/>
    </row>
    <row r="14" spans="1:11" ht="18" customHeight="1" x14ac:dyDescent="0.35">
      <c r="A14" s="144"/>
      <c r="B14" s="206"/>
      <c r="C14" s="206"/>
      <c r="D14" s="206"/>
      <c r="E14" s="206"/>
      <c r="F14" s="206"/>
      <c r="G14" s="206"/>
      <c r="H14" s="206"/>
      <c r="I14" s="206"/>
      <c r="J14" s="206"/>
      <c r="K14" s="146"/>
    </row>
    <row r="15" spans="1:11" x14ac:dyDescent="0.35">
      <c r="A15" s="144"/>
      <c r="B15" s="180" t="s">
        <v>179</v>
      </c>
      <c r="C15" s="180"/>
      <c r="D15" s="180"/>
      <c r="E15" s="180"/>
      <c r="F15" s="180"/>
      <c r="G15" s="180"/>
      <c r="H15" s="180"/>
      <c r="I15" s="180"/>
      <c r="J15" s="180"/>
      <c r="K15" s="146"/>
    </row>
    <row r="16" spans="1:11" x14ac:dyDescent="0.35">
      <c r="A16" s="144"/>
      <c r="B16" s="180"/>
      <c r="C16" s="180"/>
      <c r="D16" s="180"/>
      <c r="E16" s="180"/>
      <c r="F16" s="180"/>
      <c r="G16" s="180"/>
      <c r="H16" s="180"/>
      <c r="I16" s="180"/>
      <c r="J16" s="180"/>
      <c r="K16" s="146"/>
    </row>
    <row r="17" spans="1:11" x14ac:dyDescent="0.35">
      <c r="A17" s="144"/>
      <c r="B17" s="180"/>
      <c r="C17" s="180"/>
      <c r="D17" s="180"/>
      <c r="E17" s="180"/>
      <c r="F17" s="180"/>
      <c r="G17" s="180"/>
      <c r="H17" s="180"/>
      <c r="I17" s="180"/>
      <c r="J17" s="180"/>
      <c r="K17" s="146"/>
    </row>
    <row r="18" spans="1:11" x14ac:dyDescent="0.35">
      <c r="A18" s="144"/>
      <c r="B18" s="180"/>
      <c r="C18" s="180"/>
      <c r="D18" s="180"/>
      <c r="E18" s="180"/>
      <c r="F18" s="180"/>
      <c r="G18" s="180"/>
      <c r="H18" s="180"/>
      <c r="I18" s="180"/>
      <c r="J18" s="180"/>
      <c r="K18" s="146"/>
    </row>
    <row r="19" spans="1:11" x14ac:dyDescent="0.35">
      <c r="A19" s="144"/>
      <c r="B19" s="180"/>
      <c r="C19" s="180"/>
      <c r="D19" s="180"/>
      <c r="E19" s="180"/>
      <c r="F19" s="180"/>
      <c r="G19" s="180"/>
      <c r="H19" s="180"/>
      <c r="I19" s="180"/>
      <c r="J19" s="180"/>
      <c r="K19" s="146"/>
    </row>
    <row r="20" spans="1:11" x14ac:dyDescent="0.35">
      <c r="A20" s="144"/>
      <c r="B20" s="180"/>
      <c r="C20" s="180"/>
      <c r="D20" s="180"/>
      <c r="E20" s="180"/>
      <c r="F20" s="180"/>
      <c r="G20" s="180"/>
      <c r="H20" s="180"/>
      <c r="I20" s="180"/>
      <c r="J20" s="180"/>
      <c r="K20" s="146"/>
    </row>
    <row r="21" spans="1:11" x14ac:dyDescent="0.35">
      <c r="A21" s="144"/>
      <c r="B21" s="181" t="s">
        <v>180</v>
      </c>
      <c r="C21" s="181"/>
      <c r="D21" s="181"/>
      <c r="E21" s="181"/>
      <c r="F21" s="181"/>
      <c r="G21" s="181"/>
      <c r="H21" s="181"/>
      <c r="I21" s="181"/>
      <c r="J21" s="181"/>
      <c r="K21" s="146"/>
    </row>
    <row r="22" spans="1:11" x14ac:dyDescent="0.35">
      <c r="A22" s="144"/>
      <c r="B22" s="8"/>
      <c r="C22" s="8"/>
      <c r="D22" s="8"/>
      <c r="E22" s="8"/>
      <c r="F22" s="8"/>
      <c r="G22" s="8"/>
      <c r="H22" s="8"/>
      <c r="I22" s="8"/>
      <c r="J22" s="8"/>
      <c r="K22" s="146"/>
    </row>
    <row r="23" spans="1:11" x14ac:dyDescent="0.35">
      <c r="A23" s="144"/>
      <c r="B23" s="8" t="s">
        <v>181</v>
      </c>
      <c r="C23" s="8"/>
      <c r="D23" s="8"/>
      <c r="E23" s="8"/>
      <c r="F23" s="8"/>
      <c r="G23" s="8"/>
      <c r="H23" s="8"/>
      <c r="I23" s="8"/>
      <c r="J23" s="8"/>
      <c r="K23" s="146"/>
    </row>
    <row r="24" spans="1:11" x14ac:dyDescent="0.35">
      <c r="A24" s="144"/>
      <c r="B24" s="8"/>
      <c r="C24" s="8"/>
      <c r="D24" s="8"/>
      <c r="E24" s="8"/>
      <c r="F24" s="8"/>
      <c r="G24" s="8"/>
      <c r="H24" s="8"/>
      <c r="I24" s="8"/>
      <c r="J24" s="8"/>
      <c r="K24" s="146"/>
    </row>
    <row r="25" spans="1:11" x14ac:dyDescent="0.35">
      <c r="A25" s="144"/>
      <c r="B25" s="8"/>
      <c r="C25" s="8"/>
      <c r="D25" s="8"/>
      <c r="E25" s="8"/>
      <c r="F25" s="8"/>
      <c r="G25" s="8"/>
      <c r="H25" s="8"/>
      <c r="I25" s="8"/>
      <c r="J25" s="8"/>
      <c r="K25" s="146"/>
    </row>
    <row r="26" spans="1:11" x14ac:dyDescent="0.35">
      <c r="A26" s="147"/>
      <c r="B26" s="148"/>
      <c r="C26" s="148"/>
      <c r="D26" s="148"/>
      <c r="E26" s="148"/>
      <c r="F26" s="148"/>
      <c r="G26" s="148"/>
      <c r="H26" s="148"/>
      <c r="I26" s="148"/>
      <c r="J26" s="148"/>
      <c r="K26" s="149"/>
    </row>
  </sheetData>
  <mergeCells count="3">
    <mergeCell ref="B4:J14"/>
    <mergeCell ref="B15:J20"/>
    <mergeCell ref="B21:J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99D57-A756-472C-89D9-3EDF75E2F1F5}">
  <dimension ref="A1:O86"/>
  <sheetViews>
    <sheetView topLeftCell="A66" workbookViewId="0">
      <selection activeCell="F50" sqref="F50"/>
    </sheetView>
  </sheetViews>
  <sheetFormatPr defaultRowHeight="14.5" x14ac:dyDescent="0.35"/>
  <cols>
    <col min="1" max="1" width="27.1796875" customWidth="1"/>
    <col min="2" max="2" width="17.7265625" customWidth="1"/>
    <col min="3" max="3" width="15" customWidth="1"/>
    <col min="4" max="4" width="12.54296875" customWidth="1"/>
    <col min="5" max="5" width="15" customWidth="1"/>
    <col min="6" max="6" width="11.7265625" customWidth="1"/>
    <col min="7" max="7" width="38.90625" customWidth="1"/>
    <col min="8" max="8" width="17.1796875" customWidth="1"/>
    <col min="9" max="9" width="18.453125" customWidth="1"/>
    <col min="10" max="10" width="18.7265625" customWidth="1"/>
  </cols>
  <sheetData>
    <row r="1" spans="1:15" x14ac:dyDescent="0.35">
      <c r="A1" s="84"/>
      <c r="B1" s="84"/>
      <c r="C1" s="84"/>
      <c r="D1" s="84"/>
      <c r="E1" s="84"/>
      <c r="F1" s="84"/>
      <c r="G1" s="84"/>
      <c r="H1" s="84"/>
      <c r="I1" s="84"/>
      <c r="J1" s="84"/>
      <c r="K1" s="84"/>
      <c r="L1" s="84"/>
      <c r="M1" s="84"/>
      <c r="N1" s="84"/>
      <c r="O1" s="84"/>
    </row>
    <row r="2" spans="1:15" x14ac:dyDescent="0.35">
      <c r="A2" s="84"/>
      <c r="B2" s="84"/>
      <c r="C2" s="84"/>
      <c r="D2" s="84"/>
      <c r="E2" s="84"/>
      <c r="F2" s="84"/>
      <c r="G2" s="84"/>
      <c r="H2" s="84"/>
      <c r="I2" s="84"/>
      <c r="J2" s="84"/>
      <c r="K2" s="84"/>
      <c r="L2" s="84"/>
      <c r="M2" s="84"/>
      <c r="N2" s="84"/>
      <c r="O2" s="84"/>
    </row>
    <row r="3" spans="1:15" ht="16.5" x14ac:dyDescent="0.45">
      <c r="A3" s="50" t="s">
        <v>61</v>
      </c>
      <c r="B3" s="51" t="s">
        <v>62</v>
      </c>
      <c r="C3" s="40" t="s">
        <v>63</v>
      </c>
      <c r="D3" s="40" t="s">
        <v>64</v>
      </c>
      <c r="E3" s="40" t="s">
        <v>65</v>
      </c>
      <c r="F3" s="84"/>
      <c r="G3" s="39" t="s">
        <v>61</v>
      </c>
      <c r="H3" s="40" t="s">
        <v>84</v>
      </c>
      <c r="I3" s="40" t="s">
        <v>85</v>
      </c>
      <c r="J3" s="40" t="s">
        <v>86</v>
      </c>
      <c r="K3" s="84"/>
      <c r="L3" s="84"/>
      <c r="M3" s="84"/>
      <c r="N3" s="84"/>
      <c r="O3" s="84"/>
    </row>
    <row r="4" spans="1:15" x14ac:dyDescent="0.35">
      <c r="A4" s="186" t="s">
        <v>66</v>
      </c>
      <c r="B4" s="187"/>
      <c r="C4" s="187"/>
      <c r="D4" s="187"/>
      <c r="E4" s="188"/>
      <c r="F4" s="84"/>
      <c r="G4" s="185" t="s">
        <v>66</v>
      </c>
      <c r="H4" s="185"/>
      <c r="I4" s="185"/>
      <c r="J4" s="185"/>
      <c r="K4" s="84"/>
      <c r="L4" s="84"/>
      <c r="M4" s="84"/>
      <c r="N4" s="84"/>
      <c r="O4" s="84"/>
    </row>
    <row r="5" spans="1:15" x14ac:dyDescent="0.35">
      <c r="A5" s="43" t="s">
        <v>67</v>
      </c>
      <c r="B5" s="44">
        <v>2697</v>
      </c>
      <c r="C5" s="44">
        <v>3065.4183920200003</v>
      </c>
      <c r="D5" s="44">
        <v>4007</v>
      </c>
      <c r="E5" s="47">
        <v>4193</v>
      </c>
      <c r="F5" s="84"/>
      <c r="G5" s="43" t="s">
        <v>67</v>
      </c>
      <c r="H5" s="47">
        <v>4193</v>
      </c>
      <c r="I5" s="47">
        <v>81816</v>
      </c>
      <c r="J5" s="52" t="s">
        <v>87</v>
      </c>
      <c r="K5" s="84"/>
      <c r="L5" s="84"/>
      <c r="M5" s="84"/>
      <c r="N5" s="84"/>
      <c r="O5" s="84"/>
    </row>
    <row r="6" spans="1:15" x14ac:dyDescent="0.35">
      <c r="A6" s="43" t="s">
        <v>68</v>
      </c>
      <c r="B6" s="44">
        <v>1383</v>
      </c>
      <c r="C6" s="44">
        <v>313.30104000000006</v>
      </c>
      <c r="D6" s="44">
        <v>1513</v>
      </c>
      <c r="E6" s="47">
        <v>843</v>
      </c>
      <c r="F6" s="84"/>
      <c r="G6" s="43" t="s">
        <v>68</v>
      </c>
      <c r="H6" s="47">
        <v>843</v>
      </c>
      <c r="I6" s="47">
        <v>496</v>
      </c>
      <c r="J6" s="52" t="s">
        <v>88</v>
      </c>
      <c r="K6" s="84"/>
      <c r="L6" s="84"/>
      <c r="M6" s="84"/>
      <c r="N6" s="84"/>
      <c r="O6" s="84"/>
    </row>
    <row r="7" spans="1:15" x14ac:dyDescent="0.35">
      <c r="A7" s="43" t="s">
        <v>69</v>
      </c>
      <c r="B7" s="44">
        <v>2333</v>
      </c>
      <c r="C7" s="44">
        <v>884.03204055743981</v>
      </c>
      <c r="D7" s="44">
        <v>1154</v>
      </c>
      <c r="E7" s="47">
        <v>1375</v>
      </c>
      <c r="F7" s="84"/>
      <c r="G7" s="43" t="s">
        <v>69</v>
      </c>
      <c r="H7" s="47">
        <v>1375</v>
      </c>
      <c r="I7" s="47">
        <v>507506</v>
      </c>
      <c r="J7" s="52" t="s">
        <v>89</v>
      </c>
      <c r="K7" s="84"/>
      <c r="L7" s="84"/>
      <c r="M7" s="84"/>
      <c r="N7" s="84"/>
      <c r="O7" s="84"/>
    </row>
    <row r="8" spans="1:15" x14ac:dyDescent="0.35">
      <c r="A8" s="43" t="s">
        <v>70</v>
      </c>
      <c r="B8" s="44">
        <v>646</v>
      </c>
      <c r="C8" s="44">
        <v>288.30627601821374</v>
      </c>
      <c r="D8" s="44">
        <v>101</v>
      </c>
      <c r="E8" s="47">
        <v>130</v>
      </c>
      <c r="F8" s="84"/>
      <c r="G8" s="43" t="s">
        <v>70</v>
      </c>
      <c r="H8" s="47">
        <v>130</v>
      </c>
      <c r="I8" s="47">
        <v>54629</v>
      </c>
      <c r="J8" s="52" t="s">
        <v>89</v>
      </c>
      <c r="K8" s="84"/>
      <c r="L8" s="84"/>
      <c r="M8" s="84"/>
      <c r="N8" s="84"/>
      <c r="O8" s="84"/>
    </row>
    <row r="9" spans="1:15" x14ac:dyDescent="0.35">
      <c r="A9" s="43" t="s">
        <v>71</v>
      </c>
      <c r="B9" s="44">
        <v>7</v>
      </c>
      <c r="C9" s="44">
        <v>89.399085136800025</v>
      </c>
      <c r="D9" s="44">
        <v>54</v>
      </c>
      <c r="E9" s="47">
        <v>81</v>
      </c>
      <c r="F9" s="84"/>
      <c r="G9" s="43" t="s">
        <v>71</v>
      </c>
      <c r="H9" s="47">
        <v>81</v>
      </c>
      <c r="I9" s="47">
        <v>52087</v>
      </c>
      <c r="J9" s="52" t="s">
        <v>89</v>
      </c>
      <c r="K9" s="84"/>
      <c r="L9" s="84"/>
      <c r="M9" s="84"/>
      <c r="N9" s="84"/>
      <c r="O9" s="84"/>
    </row>
    <row r="10" spans="1:15" x14ac:dyDescent="0.35">
      <c r="A10" s="43" t="s">
        <v>72</v>
      </c>
      <c r="B10" s="44"/>
      <c r="C10" s="44" t="s">
        <v>73</v>
      </c>
      <c r="D10" s="44" t="s">
        <v>73</v>
      </c>
      <c r="E10" s="47"/>
      <c r="F10" s="84"/>
      <c r="G10" s="43" t="s">
        <v>72</v>
      </c>
      <c r="H10" s="47">
        <f t="shared" ref="H10:H11" si="0">E10</f>
        <v>0</v>
      </c>
      <c r="I10" s="47" t="s">
        <v>73</v>
      </c>
      <c r="J10" s="52" t="s">
        <v>90</v>
      </c>
      <c r="K10" s="84"/>
      <c r="L10" s="84"/>
      <c r="M10" s="84"/>
      <c r="N10" s="84"/>
      <c r="O10" s="84"/>
    </row>
    <row r="11" spans="1:15" x14ac:dyDescent="0.35">
      <c r="A11" s="43" t="s">
        <v>74</v>
      </c>
      <c r="B11" s="44"/>
      <c r="C11" s="44" t="s">
        <v>73</v>
      </c>
      <c r="D11" s="44" t="s">
        <v>73</v>
      </c>
      <c r="E11" s="47"/>
      <c r="F11" s="84"/>
      <c r="G11" s="43" t="s">
        <v>74</v>
      </c>
      <c r="H11" s="47">
        <f t="shared" si="0"/>
        <v>0</v>
      </c>
      <c r="I11" s="47" t="s">
        <v>73</v>
      </c>
      <c r="J11" s="52" t="s">
        <v>88</v>
      </c>
      <c r="K11" s="84"/>
      <c r="L11" s="84"/>
      <c r="M11" s="84"/>
      <c r="N11" s="84"/>
      <c r="O11" s="84"/>
    </row>
    <row r="12" spans="1:15" x14ac:dyDescent="0.35">
      <c r="A12" s="43" t="s">
        <v>75</v>
      </c>
      <c r="B12" s="45">
        <f>SUM(B5:B11)</f>
        <v>7066</v>
      </c>
      <c r="C12" s="45">
        <f>SUM(C5:C11)</f>
        <v>4640.4568337324536</v>
      </c>
      <c r="D12" s="45">
        <v>6828</v>
      </c>
      <c r="E12" s="165">
        <v>6623</v>
      </c>
      <c r="F12" s="84"/>
      <c r="G12" s="53" t="s">
        <v>91</v>
      </c>
      <c r="H12" s="165">
        <v>6623</v>
      </c>
      <c r="I12" s="165"/>
      <c r="J12" s="45"/>
      <c r="K12" s="84"/>
      <c r="L12" s="84"/>
      <c r="M12" s="84"/>
      <c r="N12" s="84"/>
      <c r="O12" s="84"/>
    </row>
    <row r="13" spans="1:15" x14ac:dyDescent="0.35">
      <c r="A13" s="41" t="s">
        <v>76</v>
      </c>
      <c r="B13" s="42"/>
      <c r="C13" s="42"/>
      <c r="D13" s="42"/>
      <c r="E13" s="167"/>
      <c r="F13" s="84"/>
      <c r="G13" s="41" t="s">
        <v>76</v>
      </c>
      <c r="H13" s="166"/>
      <c r="I13" s="167"/>
      <c r="J13" s="42"/>
      <c r="K13" s="84"/>
      <c r="L13" s="84"/>
      <c r="M13" s="84"/>
      <c r="N13" s="84"/>
      <c r="O13" s="84"/>
    </row>
    <row r="14" spans="1:15" x14ac:dyDescent="0.35">
      <c r="A14" s="43" t="s">
        <v>77</v>
      </c>
      <c r="B14" s="44">
        <v>71426</v>
      </c>
      <c r="C14" s="44">
        <v>79149.13869800001</v>
      </c>
      <c r="D14" s="44">
        <v>73772</v>
      </c>
      <c r="E14" s="47">
        <v>78041</v>
      </c>
      <c r="F14" s="84"/>
      <c r="G14" s="43" t="s">
        <v>77</v>
      </c>
      <c r="H14" s="47">
        <v>78041</v>
      </c>
      <c r="I14" s="47">
        <v>95242179</v>
      </c>
      <c r="J14" s="44" t="s">
        <v>92</v>
      </c>
      <c r="K14" s="84"/>
      <c r="L14" s="84"/>
      <c r="M14" s="84"/>
      <c r="N14" s="84"/>
      <c r="O14" s="84"/>
    </row>
    <row r="15" spans="1:15" x14ac:dyDescent="0.35">
      <c r="A15" s="43" t="s">
        <v>78</v>
      </c>
      <c r="B15" s="45">
        <f>+B12+B14</f>
        <v>78492</v>
      </c>
      <c r="C15" s="45">
        <v>82772.271989292232</v>
      </c>
      <c r="D15" s="45">
        <f>+D12+D14</f>
        <v>80600</v>
      </c>
      <c r="E15" s="165">
        <f>E14+E12</f>
        <v>84664</v>
      </c>
      <c r="F15" s="84"/>
      <c r="G15" s="43" t="s">
        <v>78</v>
      </c>
      <c r="H15" s="165">
        <f>H12+H14</f>
        <v>84664</v>
      </c>
      <c r="I15" s="165"/>
      <c r="J15" s="45"/>
      <c r="K15" s="84"/>
      <c r="L15" s="84"/>
      <c r="M15" s="84"/>
      <c r="N15" s="84"/>
      <c r="O15" s="84"/>
    </row>
    <row r="16" spans="1:15" x14ac:dyDescent="0.35">
      <c r="A16" s="46" t="s">
        <v>79</v>
      </c>
      <c r="B16" s="42"/>
      <c r="C16" s="42"/>
      <c r="D16" s="42"/>
      <c r="E16" s="167"/>
      <c r="F16" s="84"/>
      <c r="G16" s="46" t="s">
        <v>79</v>
      </c>
      <c r="H16" s="166"/>
      <c r="I16" s="167"/>
      <c r="J16" s="42"/>
      <c r="K16" s="84"/>
      <c r="L16" s="84"/>
      <c r="M16" s="84"/>
      <c r="N16" s="84"/>
      <c r="O16" s="84"/>
    </row>
    <row r="17" spans="1:15" x14ac:dyDescent="0.35">
      <c r="A17" s="43" t="s">
        <v>67</v>
      </c>
      <c r="B17" s="44">
        <v>471</v>
      </c>
      <c r="C17" s="44">
        <v>477.48040712400007</v>
      </c>
      <c r="D17" s="44">
        <v>582</v>
      </c>
      <c r="E17" s="47">
        <v>639</v>
      </c>
      <c r="F17" s="84"/>
      <c r="G17" s="43" t="s">
        <v>67</v>
      </c>
      <c r="H17" s="47">
        <v>639</v>
      </c>
      <c r="I17" s="47">
        <f>I5</f>
        <v>81816</v>
      </c>
      <c r="J17" s="44" t="s">
        <v>87</v>
      </c>
      <c r="K17" s="84"/>
      <c r="L17" s="84"/>
      <c r="M17" s="84"/>
      <c r="N17" s="84"/>
      <c r="O17" s="84"/>
    </row>
    <row r="18" spans="1:15" x14ac:dyDescent="0.35">
      <c r="A18" s="43" t="s">
        <v>77</v>
      </c>
      <c r="B18" s="44">
        <v>12542</v>
      </c>
      <c r="C18" s="44">
        <v>10638.802376878981</v>
      </c>
      <c r="D18" s="44">
        <v>9555</v>
      </c>
      <c r="E18" s="47">
        <v>8962</v>
      </c>
      <c r="F18" s="84"/>
      <c r="G18" s="43" t="s">
        <v>77</v>
      </c>
      <c r="H18" s="47">
        <v>8962</v>
      </c>
      <c r="I18" s="47">
        <v>87118091</v>
      </c>
      <c r="J18" s="44" t="s">
        <v>92</v>
      </c>
      <c r="K18" s="84"/>
      <c r="L18" s="84"/>
      <c r="M18" s="84"/>
      <c r="N18" s="84"/>
      <c r="O18" s="84"/>
    </row>
    <row r="19" spans="1:15" x14ac:dyDescent="0.35">
      <c r="A19" s="43" t="s">
        <v>80</v>
      </c>
      <c r="B19" s="44">
        <v>2812</v>
      </c>
      <c r="C19" s="44">
        <v>3089.3301445000825</v>
      </c>
      <c r="D19" s="44">
        <v>3304</v>
      </c>
      <c r="E19" s="47">
        <v>2982</v>
      </c>
      <c r="F19" s="84"/>
      <c r="G19" s="43" t="s">
        <v>80</v>
      </c>
      <c r="H19" s="47">
        <v>2982</v>
      </c>
      <c r="I19" s="47">
        <v>11662205</v>
      </c>
      <c r="J19" s="44" t="s">
        <v>93</v>
      </c>
      <c r="K19" s="84"/>
      <c r="L19" s="84"/>
      <c r="M19" s="84"/>
      <c r="N19" s="84"/>
      <c r="O19" s="84"/>
    </row>
    <row r="20" spans="1:15" x14ac:dyDescent="0.35">
      <c r="A20" s="43" t="s">
        <v>81</v>
      </c>
      <c r="B20" s="44">
        <v>9915</v>
      </c>
      <c r="C20" s="44">
        <v>9355.1688079999985</v>
      </c>
      <c r="D20" s="44">
        <v>8017</v>
      </c>
      <c r="E20" s="47">
        <v>10164</v>
      </c>
      <c r="F20" s="84"/>
      <c r="G20" s="43" t="s">
        <v>81</v>
      </c>
      <c r="H20" s="47">
        <v>10164</v>
      </c>
      <c r="I20" s="47">
        <v>9156</v>
      </c>
      <c r="J20" s="44" t="s">
        <v>94</v>
      </c>
      <c r="K20" s="84"/>
      <c r="L20" s="84"/>
      <c r="M20" s="84"/>
      <c r="N20" s="84"/>
      <c r="O20" s="84"/>
    </row>
    <row r="21" spans="1:15" x14ac:dyDescent="0.35">
      <c r="A21" s="43" t="s">
        <v>69</v>
      </c>
      <c r="B21" s="44">
        <v>178</v>
      </c>
      <c r="C21" s="44">
        <v>45.31607217792002</v>
      </c>
      <c r="D21" s="44">
        <v>59</v>
      </c>
      <c r="E21" s="47">
        <v>71</v>
      </c>
      <c r="F21" s="84"/>
      <c r="G21" s="43" t="s">
        <v>69</v>
      </c>
      <c r="H21" s="47">
        <v>71</v>
      </c>
      <c r="I21" s="47">
        <f>I7</f>
        <v>507506</v>
      </c>
      <c r="J21" s="44" t="s">
        <v>89</v>
      </c>
      <c r="K21" s="84"/>
      <c r="L21" s="84"/>
      <c r="M21" s="84"/>
      <c r="N21" s="84"/>
      <c r="O21" s="84"/>
    </row>
    <row r="22" spans="1:15" x14ac:dyDescent="0.35">
      <c r="A22" s="43" t="s">
        <v>70</v>
      </c>
      <c r="B22" s="44">
        <v>51</v>
      </c>
      <c r="C22" s="44">
        <v>15.136003888156804</v>
      </c>
      <c r="D22" s="44">
        <v>5</v>
      </c>
      <c r="E22" s="47">
        <v>7</v>
      </c>
      <c r="F22" s="84"/>
      <c r="G22" s="43" t="s">
        <v>70</v>
      </c>
      <c r="H22" s="47">
        <v>7</v>
      </c>
      <c r="I22" s="47">
        <f>I8</f>
        <v>54629</v>
      </c>
      <c r="J22" s="44" t="s">
        <v>89</v>
      </c>
      <c r="K22" s="84"/>
      <c r="L22" s="84"/>
      <c r="M22" s="84"/>
      <c r="N22" s="84"/>
      <c r="O22" s="84"/>
    </row>
    <row r="23" spans="1:15" x14ac:dyDescent="0.35">
      <c r="A23" s="43" t="s">
        <v>71</v>
      </c>
      <c r="B23" s="44">
        <v>1</v>
      </c>
      <c r="C23" s="44">
        <v>5.310836740800001</v>
      </c>
      <c r="D23" s="44">
        <v>3</v>
      </c>
      <c r="E23" s="47">
        <v>5</v>
      </c>
      <c r="F23" s="84"/>
      <c r="G23" s="43" t="s">
        <v>71</v>
      </c>
      <c r="H23" s="47">
        <v>5</v>
      </c>
      <c r="I23" s="47">
        <f>I9</f>
        <v>52087</v>
      </c>
      <c r="J23" s="44" t="s">
        <v>89</v>
      </c>
      <c r="K23" s="84"/>
      <c r="L23" s="84"/>
      <c r="M23" s="84"/>
      <c r="N23" s="84"/>
      <c r="O23" s="84"/>
    </row>
    <row r="24" spans="1:15" x14ac:dyDescent="0.35">
      <c r="A24" s="43" t="s">
        <v>72</v>
      </c>
      <c r="B24" s="47"/>
      <c r="C24" s="47" t="s">
        <v>73</v>
      </c>
      <c r="D24" s="47" t="s">
        <v>73</v>
      </c>
      <c r="E24" s="47" t="s">
        <v>73</v>
      </c>
      <c r="F24" s="84"/>
      <c r="G24" s="43" t="s">
        <v>72</v>
      </c>
      <c r="H24" s="47" t="str">
        <f t="shared" ref="H24:H25" si="1">E24</f>
        <v>-</v>
      </c>
      <c r="I24" s="47" t="str">
        <f t="shared" ref="I24" si="2">I10</f>
        <v>-</v>
      </c>
      <c r="J24" s="44" t="s">
        <v>73</v>
      </c>
      <c r="K24" s="84"/>
      <c r="L24" s="84"/>
      <c r="M24" s="84"/>
      <c r="N24" s="84"/>
      <c r="O24" s="84"/>
    </row>
    <row r="25" spans="1:15" x14ac:dyDescent="0.35">
      <c r="A25" s="43" t="s">
        <v>74</v>
      </c>
      <c r="B25" s="44"/>
      <c r="C25" s="44" t="s">
        <v>73</v>
      </c>
      <c r="D25" s="44" t="s">
        <v>73</v>
      </c>
      <c r="E25" s="47" t="s">
        <v>73</v>
      </c>
      <c r="F25" s="84"/>
      <c r="G25" s="43" t="s">
        <v>74</v>
      </c>
      <c r="H25" s="47" t="str">
        <f t="shared" si="1"/>
        <v>-</v>
      </c>
      <c r="I25" s="47" t="s">
        <v>73</v>
      </c>
      <c r="J25" s="44" t="s">
        <v>73</v>
      </c>
      <c r="K25" s="84"/>
      <c r="L25" s="84"/>
      <c r="M25" s="84"/>
      <c r="N25" s="84"/>
      <c r="O25" s="84"/>
    </row>
    <row r="26" spans="1:15" x14ac:dyDescent="0.35">
      <c r="A26" s="43" t="s">
        <v>82</v>
      </c>
      <c r="B26" s="45">
        <f>SUM(B17:B25)</f>
        <v>25970</v>
      </c>
      <c r="C26" s="45">
        <f>SUM(C17:C25)</f>
        <v>23626.544649309937</v>
      </c>
      <c r="D26" s="45">
        <f>SUM(D17:D25)</f>
        <v>21525</v>
      </c>
      <c r="E26" s="165">
        <v>22829</v>
      </c>
      <c r="F26" s="84"/>
      <c r="G26" s="43" t="s">
        <v>82</v>
      </c>
      <c r="H26" s="165">
        <v>22829</v>
      </c>
      <c r="I26" s="165"/>
      <c r="J26" s="45"/>
      <c r="K26" s="84"/>
      <c r="L26" s="84"/>
      <c r="M26" s="84"/>
      <c r="N26" s="84"/>
      <c r="O26" s="84"/>
    </row>
    <row r="27" spans="1:15" x14ac:dyDescent="0.35">
      <c r="A27" s="46" t="s">
        <v>83</v>
      </c>
      <c r="B27" s="48">
        <f>+B26+B15</f>
        <v>104462</v>
      </c>
      <c r="C27" s="48">
        <f>C26+C15</f>
        <v>106398.81663860218</v>
      </c>
      <c r="D27" s="48">
        <f>D26+D15</f>
        <v>102125</v>
      </c>
      <c r="E27" s="168">
        <f>E26+E15</f>
        <v>107493</v>
      </c>
      <c r="F27" s="84"/>
      <c r="G27" s="46" t="s">
        <v>83</v>
      </c>
      <c r="H27" s="168">
        <f>H15+H26</f>
        <v>107493</v>
      </c>
      <c r="I27" s="168"/>
      <c r="J27" s="48"/>
      <c r="K27" s="84"/>
      <c r="L27" s="84"/>
      <c r="M27" s="84"/>
      <c r="N27" s="84"/>
      <c r="O27" s="84"/>
    </row>
    <row r="28" spans="1:15" x14ac:dyDescent="0.35">
      <c r="A28" s="84"/>
      <c r="B28" s="84"/>
      <c r="C28" s="84"/>
      <c r="D28" s="84"/>
      <c r="E28" s="84"/>
      <c r="F28" s="84"/>
      <c r="G28" s="84"/>
      <c r="H28" s="84"/>
      <c r="I28" s="84"/>
      <c r="J28" s="84"/>
      <c r="K28" s="84"/>
      <c r="L28" s="84"/>
      <c r="M28" s="84"/>
      <c r="N28" s="84"/>
      <c r="O28" s="84"/>
    </row>
    <row r="29" spans="1:15" x14ac:dyDescent="0.35">
      <c r="A29" s="87" t="s">
        <v>95</v>
      </c>
      <c r="B29" s="87"/>
      <c r="C29" s="85"/>
      <c r="D29" s="85"/>
      <c r="E29" s="85"/>
      <c r="F29" s="84"/>
      <c r="G29" s="84"/>
      <c r="H29" s="84"/>
      <c r="I29" s="84"/>
      <c r="J29" s="84"/>
      <c r="K29" s="84"/>
      <c r="L29" s="84"/>
      <c r="M29" s="84"/>
      <c r="N29" s="84"/>
      <c r="O29" s="84"/>
    </row>
    <row r="30" spans="1:15" ht="31" x14ac:dyDescent="0.35">
      <c r="A30" s="46" t="s">
        <v>96</v>
      </c>
      <c r="B30" s="46" t="s">
        <v>97</v>
      </c>
      <c r="C30" s="54" t="s">
        <v>64</v>
      </c>
      <c r="D30" s="54" t="s">
        <v>65</v>
      </c>
      <c r="E30" s="55" t="s">
        <v>98</v>
      </c>
      <c r="F30" s="84"/>
      <c r="G30" s="40" t="s">
        <v>134</v>
      </c>
      <c r="H30" s="51" t="s">
        <v>61</v>
      </c>
      <c r="I30" s="51" t="s">
        <v>135</v>
      </c>
      <c r="J30" s="84"/>
      <c r="K30" s="84"/>
      <c r="L30" s="84"/>
      <c r="M30" s="84"/>
      <c r="N30" s="84"/>
      <c r="O30" s="84"/>
    </row>
    <row r="31" spans="1:15" x14ac:dyDescent="0.35">
      <c r="A31" s="43" t="s">
        <v>99</v>
      </c>
      <c r="B31" s="56">
        <v>0.31</v>
      </c>
      <c r="C31" s="57">
        <v>0.35</v>
      </c>
      <c r="D31" s="57">
        <v>0.32</v>
      </c>
      <c r="E31" s="61">
        <v>7.6999999999999999E-2</v>
      </c>
      <c r="F31" s="84"/>
      <c r="G31" s="43" t="s">
        <v>136</v>
      </c>
      <c r="H31" s="154">
        <v>2952</v>
      </c>
      <c r="I31" s="154">
        <v>10890471</v>
      </c>
      <c r="J31" s="84"/>
      <c r="K31" s="84"/>
      <c r="L31" s="84"/>
      <c r="M31" s="84"/>
      <c r="N31" s="84"/>
      <c r="O31" s="84"/>
    </row>
    <row r="32" spans="1:15" x14ac:dyDescent="0.35">
      <c r="A32" s="43" t="s">
        <v>100</v>
      </c>
      <c r="B32" s="56">
        <v>0.53</v>
      </c>
      <c r="C32" s="57">
        <v>0.4</v>
      </c>
      <c r="D32" s="57">
        <v>0.38</v>
      </c>
      <c r="E32" s="61">
        <v>5.2999999999999999E-2</v>
      </c>
      <c r="F32" s="84"/>
      <c r="G32" s="43" t="s">
        <v>137</v>
      </c>
      <c r="H32" s="154">
        <v>3388</v>
      </c>
      <c r="I32" s="154">
        <v>12785290.176384</v>
      </c>
      <c r="J32" s="84"/>
      <c r="K32" s="84"/>
      <c r="L32" s="84"/>
      <c r="M32" s="84"/>
      <c r="N32" s="84"/>
      <c r="O32" s="84"/>
    </row>
    <row r="33" spans="1:15" x14ac:dyDescent="0.35">
      <c r="A33" s="43" t="s">
        <v>7</v>
      </c>
      <c r="B33" s="56">
        <v>0.39</v>
      </c>
      <c r="C33" s="57">
        <v>0.37</v>
      </c>
      <c r="D33" s="57">
        <v>0.35</v>
      </c>
      <c r="E33" s="61">
        <v>6.5000000000000002E-2</v>
      </c>
      <c r="F33" s="84"/>
      <c r="G33" s="43" t="s">
        <v>138</v>
      </c>
      <c r="H33" s="154">
        <v>3018</v>
      </c>
      <c r="I33" s="154">
        <v>10835138.616191899</v>
      </c>
      <c r="J33" s="84"/>
      <c r="K33" s="84"/>
      <c r="L33" s="84"/>
      <c r="M33" s="84"/>
      <c r="N33" s="84"/>
      <c r="O33" s="84"/>
    </row>
    <row r="34" spans="1:15" ht="17.5" x14ac:dyDescent="0.45">
      <c r="A34" s="192" t="s">
        <v>101</v>
      </c>
      <c r="B34" s="193"/>
      <c r="C34" s="193"/>
      <c r="D34" s="193"/>
      <c r="E34" s="194"/>
      <c r="F34" s="84"/>
      <c r="G34" s="43" t="s">
        <v>139</v>
      </c>
      <c r="H34" s="154">
        <v>3075</v>
      </c>
      <c r="I34" s="154">
        <v>10849619.493504001</v>
      </c>
      <c r="J34" s="84"/>
      <c r="K34" s="84"/>
      <c r="L34" s="84"/>
      <c r="M34" s="84"/>
      <c r="N34" s="84"/>
      <c r="O34" s="84"/>
    </row>
    <row r="35" spans="1:15" x14ac:dyDescent="0.35">
      <c r="A35" s="43" t="s">
        <v>99</v>
      </c>
      <c r="B35" s="56">
        <v>67.53</v>
      </c>
      <c r="C35" s="58">
        <v>54.72</v>
      </c>
      <c r="D35" s="58">
        <v>53.4</v>
      </c>
      <c r="E35" s="61">
        <f>(C35-D35)/D35</f>
        <v>2.4719101123595513E-2</v>
      </c>
      <c r="F35" s="84"/>
      <c r="G35" s="43" t="s">
        <v>140</v>
      </c>
      <c r="H35" s="154">
        <v>3286.82</v>
      </c>
      <c r="I35" s="154">
        <v>11562203</v>
      </c>
      <c r="J35" s="84"/>
      <c r="K35" s="84"/>
      <c r="L35" s="84"/>
      <c r="M35" s="84"/>
      <c r="N35" s="84"/>
      <c r="O35" s="84"/>
    </row>
    <row r="36" spans="1:15" x14ac:dyDescent="0.35">
      <c r="A36" s="43" t="s">
        <v>102</v>
      </c>
      <c r="B36" s="56">
        <v>122.22</v>
      </c>
      <c r="C36" s="58">
        <v>54.72</v>
      </c>
      <c r="D36" s="58">
        <v>53.4</v>
      </c>
      <c r="E36" s="61">
        <f>(C36-D36)/D36</f>
        <v>2.4719101123595513E-2</v>
      </c>
      <c r="F36" s="84"/>
      <c r="G36" s="43" t="s">
        <v>141</v>
      </c>
      <c r="H36" s="154">
        <v>2966</v>
      </c>
      <c r="I36" s="154">
        <v>10160812</v>
      </c>
      <c r="J36" s="84"/>
      <c r="K36" s="84"/>
      <c r="L36" s="84"/>
      <c r="M36" s="84"/>
      <c r="N36" s="84"/>
      <c r="O36" s="84"/>
    </row>
    <row r="37" spans="1:15" x14ac:dyDescent="0.35">
      <c r="A37" s="43" t="s">
        <v>100</v>
      </c>
      <c r="B37" s="56">
        <v>122.22</v>
      </c>
      <c r="C37" s="58">
        <v>83.86</v>
      </c>
      <c r="D37" s="58">
        <v>79.92</v>
      </c>
      <c r="E37" s="61">
        <f>(C37-D37)/D37</f>
        <v>4.9299299299299271E-2</v>
      </c>
      <c r="F37" s="84"/>
      <c r="G37" s="43" t="s">
        <v>142</v>
      </c>
      <c r="H37" s="155">
        <v>25.157742999999996</v>
      </c>
      <c r="I37" s="154">
        <v>133248</v>
      </c>
      <c r="J37" s="84"/>
      <c r="K37" s="84"/>
      <c r="L37" s="84"/>
      <c r="M37" s="84"/>
      <c r="N37" s="84"/>
      <c r="O37" s="84"/>
    </row>
    <row r="38" spans="1:15" x14ac:dyDescent="0.35">
      <c r="A38" s="43" t="s">
        <v>7</v>
      </c>
      <c r="B38" s="56">
        <v>88.06</v>
      </c>
      <c r="C38" s="58">
        <v>67.260000000000005</v>
      </c>
      <c r="D38" s="58">
        <v>64.930000000000007</v>
      </c>
      <c r="E38" s="61">
        <f>(C38-D38)/D38</f>
        <v>3.5884799014323086E-2</v>
      </c>
      <c r="F38" s="84"/>
      <c r="G38" s="43" t="s">
        <v>143</v>
      </c>
      <c r="H38" s="155">
        <v>20.616337999999999</v>
      </c>
      <c r="I38" s="154">
        <v>118277</v>
      </c>
      <c r="J38" s="84"/>
      <c r="K38" s="84"/>
      <c r="L38" s="84"/>
      <c r="M38" s="84"/>
      <c r="N38" s="84"/>
      <c r="O38" s="84"/>
    </row>
    <row r="39" spans="1:15" x14ac:dyDescent="0.35">
      <c r="A39" s="85"/>
      <c r="B39" s="85"/>
      <c r="C39" s="85"/>
      <c r="D39" s="85"/>
      <c r="E39" s="85"/>
      <c r="F39" s="84"/>
      <c r="G39" s="43" t="s">
        <v>144</v>
      </c>
      <c r="H39" s="155">
        <v>29.508248999999999</v>
      </c>
      <c r="I39" s="154">
        <v>168884</v>
      </c>
      <c r="J39" s="84"/>
      <c r="K39" s="84"/>
      <c r="L39" s="84"/>
      <c r="M39" s="84"/>
      <c r="N39" s="84"/>
      <c r="O39" s="84"/>
    </row>
    <row r="40" spans="1:15" x14ac:dyDescent="0.35">
      <c r="A40" s="192" t="s">
        <v>103</v>
      </c>
      <c r="B40" s="193"/>
      <c r="C40" s="194"/>
      <c r="D40" s="60">
        <v>965026</v>
      </c>
      <c r="E40" s="59">
        <v>972665</v>
      </c>
      <c r="F40" s="84"/>
      <c r="G40" s="43" t="s">
        <v>145</v>
      </c>
      <c r="H40" s="155">
        <v>14.34263</v>
      </c>
      <c r="I40" s="154">
        <v>81901</v>
      </c>
      <c r="J40" s="84"/>
      <c r="K40" s="84"/>
      <c r="L40" s="84"/>
      <c r="M40" s="84"/>
      <c r="N40" s="84"/>
      <c r="O40" s="84"/>
    </row>
    <row r="41" spans="1:15" x14ac:dyDescent="0.35">
      <c r="A41" s="189" t="s">
        <v>104</v>
      </c>
      <c r="B41" s="190"/>
      <c r="C41" s="190"/>
      <c r="D41" s="190"/>
      <c r="E41" s="191"/>
      <c r="F41" s="84"/>
      <c r="G41" s="43" t="s">
        <v>146</v>
      </c>
      <c r="H41" s="90">
        <v>17</v>
      </c>
      <c r="I41" s="154">
        <v>100002</v>
      </c>
      <c r="J41" s="84"/>
      <c r="K41" s="84"/>
      <c r="L41" s="84"/>
      <c r="M41" s="84"/>
      <c r="N41" s="84"/>
      <c r="O41" s="84"/>
    </row>
    <row r="42" spans="1:15" x14ac:dyDescent="0.35">
      <c r="A42" s="84"/>
      <c r="B42" s="84"/>
      <c r="C42" s="84"/>
      <c r="D42" s="84"/>
      <c r="E42" s="84"/>
      <c r="F42" s="84"/>
      <c r="G42" s="43" t="s">
        <v>147</v>
      </c>
      <c r="H42" s="169">
        <v>15.7</v>
      </c>
      <c r="I42" s="170">
        <v>97447</v>
      </c>
      <c r="J42" s="84"/>
      <c r="K42" s="84"/>
      <c r="L42" s="84"/>
      <c r="M42" s="84"/>
      <c r="N42" s="84"/>
      <c r="O42" s="84"/>
    </row>
    <row r="43" spans="1:15" x14ac:dyDescent="0.35">
      <c r="A43" s="87" t="s">
        <v>105</v>
      </c>
      <c r="B43" s="87"/>
      <c r="C43" s="85"/>
      <c r="D43" s="85"/>
      <c r="E43" s="85"/>
      <c r="F43" s="84"/>
      <c r="G43" s="85"/>
      <c r="H43" s="85"/>
      <c r="I43" s="85"/>
      <c r="J43" s="84"/>
      <c r="K43" s="84"/>
      <c r="L43" s="84"/>
      <c r="M43" s="84"/>
      <c r="N43" s="84"/>
      <c r="O43" s="84"/>
    </row>
    <row r="44" spans="1:15" x14ac:dyDescent="0.35">
      <c r="A44" s="62" t="s">
        <v>106</v>
      </c>
      <c r="B44" s="49" t="s">
        <v>62</v>
      </c>
      <c r="C44" s="49" t="s">
        <v>63</v>
      </c>
      <c r="D44" s="49" t="s">
        <v>64</v>
      </c>
      <c r="E44" s="49" t="s">
        <v>65</v>
      </c>
      <c r="F44" s="84"/>
      <c r="G44" s="39" t="s">
        <v>171</v>
      </c>
      <c r="H44" s="40" t="s">
        <v>87</v>
      </c>
      <c r="I44" s="85"/>
      <c r="J44" s="84"/>
      <c r="K44" s="84"/>
      <c r="L44" s="84"/>
      <c r="M44" s="84"/>
      <c r="N44" s="84"/>
      <c r="O44" s="84"/>
    </row>
    <row r="45" spans="1:15" x14ac:dyDescent="0.35">
      <c r="A45" s="43" t="s">
        <v>100</v>
      </c>
      <c r="B45" s="63">
        <v>492216</v>
      </c>
      <c r="C45" s="63">
        <v>527127</v>
      </c>
      <c r="D45" s="63">
        <v>485976</v>
      </c>
      <c r="E45" s="171">
        <v>493605</v>
      </c>
      <c r="F45" s="84"/>
      <c r="G45" s="43" t="s">
        <v>148</v>
      </c>
      <c r="H45" s="47">
        <v>458428</v>
      </c>
      <c r="I45" s="84"/>
      <c r="J45" s="84"/>
      <c r="K45" s="84"/>
      <c r="L45" s="84"/>
      <c r="M45" s="84"/>
      <c r="N45" s="84"/>
      <c r="O45" s="84"/>
    </row>
    <row r="46" spans="1:15" x14ac:dyDescent="0.35">
      <c r="A46" s="43" t="s">
        <v>107</v>
      </c>
      <c r="B46" s="63">
        <v>349597</v>
      </c>
      <c r="C46" s="63">
        <v>474154</v>
      </c>
      <c r="D46" s="63">
        <v>453826</v>
      </c>
      <c r="E46" s="171">
        <v>488577</v>
      </c>
      <c r="F46" s="84"/>
      <c r="G46" s="43" t="s">
        <v>149</v>
      </c>
      <c r="H46" s="47">
        <v>444905</v>
      </c>
      <c r="I46" s="85"/>
      <c r="J46" s="84"/>
      <c r="K46" s="84"/>
      <c r="L46" s="84"/>
      <c r="M46" s="84"/>
      <c r="N46" s="84"/>
      <c r="O46" s="84"/>
    </row>
    <row r="47" spans="1:15" x14ac:dyDescent="0.35">
      <c r="A47" s="46" t="s">
        <v>7</v>
      </c>
      <c r="B47" s="64">
        <f>SUM(B45:B46)</f>
        <v>841813</v>
      </c>
      <c r="C47" s="64">
        <f>SUM(C45:C46)</f>
        <v>1001281</v>
      </c>
      <c r="D47" s="64">
        <f>SUM(D45:D46)</f>
        <v>939802</v>
      </c>
      <c r="E47" s="172">
        <f>SUM(E45:E46)</f>
        <v>982182</v>
      </c>
      <c r="F47" s="84"/>
      <c r="G47" s="43" t="s">
        <v>150</v>
      </c>
      <c r="H47" s="47">
        <v>13523</v>
      </c>
      <c r="I47" s="85"/>
      <c r="J47" s="84"/>
      <c r="K47" s="84"/>
      <c r="L47" s="84"/>
      <c r="M47" s="84"/>
      <c r="N47" s="84"/>
      <c r="O47" s="84"/>
    </row>
    <row r="48" spans="1:15" x14ac:dyDescent="0.35">
      <c r="A48" s="43" t="s">
        <v>108</v>
      </c>
      <c r="B48" s="43"/>
      <c r="C48" s="65">
        <v>71970</v>
      </c>
      <c r="D48" s="63">
        <v>59403</v>
      </c>
      <c r="E48" s="171">
        <v>47209</v>
      </c>
      <c r="F48" s="84"/>
      <c r="G48" s="43" t="s">
        <v>151</v>
      </c>
      <c r="H48" s="47">
        <v>6934</v>
      </c>
      <c r="I48" s="85"/>
      <c r="J48" s="84"/>
      <c r="K48" s="84"/>
      <c r="L48" s="84"/>
      <c r="M48" s="84"/>
      <c r="N48" s="84"/>
      <c r="O48" s="84"/>
    </row>
    <row r="49" spans="1:15" x14ac:dyDescent="0.35">
      <c r="A49" s="84"/>
      <c r="B49" s="84"/>
      <c r="C49" s="84"/>
      <c r="D49" s="84"/>
      <c r="E49" s="84"/>
      <c r="F49" s="84"/>
      <c r="G49" s="84"/>
      <c r="H49" s="84"/>
      <c r="I49" s="84"/>
      <c r="J49" s="84"/>
      <c r="K49" s="84"/>
      <c r="L49" s="84"/>
      <c r="M49" s="84"/>
      <c r="N49" s="84"/>
      <c r="O49" s="84"/>
    </row>
    <row r="50" spans="1:15" x14ac:dyDescent="0.35">
      <c r="A50" s="87" t="s">
        <v>109</v>
      </c>
      <c r="B50" s="87"/>
      <c r="C50" s="85"/>
      <c r="D50" s="88"/>
      <c r="E50" s="88"/>
      <c r="F50" s="84"/>
      <c r="G50" s="84"/>
      <c r="H50" s="84"/>
      <c r="I50" s="84"/>
      <c r="J50" s="84"/>
      <c r="K50" s="84"/>
      <c r="L50" s="84"/>
      <c r="M50" s="84"/>
      <c r="N50" s="84"/>
      <c r="O50" s="84"/>
    </row>
    <row r="51" spans="1:15" ht="29" x14ac:dyDescent="0.35">
      <c r="A51" s="62" t="s">
        <v>110</v>
      </c>
      <c r="B51" s="66" t="s">
        <v>64</v>
      </c>
      <c r="C51" s="66" t="s">
        <v>65</v>
      </c>
      <c r="D51" s="67" t="s">
        <v>111</v>
      </c>
      <c r="E51" s="84"/>
      <c r="F51" s="84"/>
      <c r="G51" s="84"/>
      <c r="H51" s="84"/>
      <c r="I51" s="84"/>
      <c r="J51" s="84"/>
      <c r="K51" s="84"/>
      <c r="L51" s="84"/>
      <c r="M51" s="84"/>
      <c r="N51" s="84"/>
    </row>
    <row r="52" spans="1:15" x14ac:dyDescent="0.35">
      <c r="A52" s="43" t="s">
        <v>99</v>
      </c>
      <c r="B52" s="68">
        <v>604.29999999999995</v>
      </c>
      <c r="C52" s="68">
        <v>605.29999999999995</v>
      </c>
      <c r="D52" s="69">
        <f>(B52-C52)/C52</f>
        <v>-1.6520733520568314E-3</v>
      </c>
      <c r="E52" s="84"/>
      <c r="F52" s="84"/>
      <c r="G52" s="84"/>
      <c r="H52" s="84"/>
      <c r="I52" s="84"/>
      <c r="J52" s="84"/>
      <c r="K52" s="84"/>
      <c r="L52" s="84"/>
      <c r="M52" s="84"/>
      <c r="N52" s="84"/>
    </row>
    <row r="53" spans="1:15" x14ac:dyDescent="0.35">
      <c r="A53" s="43" t="s">
        <v>102</v>
      </c>
      <c r="B53" s="68">
        <v>604.29999999999995</v>
      </c>
      <c r="C53" s="68">
        <v>605.29999999999995</v>
      </c>
      <c r="D53" s="69">
        <f>(B53-C53)/C53</f>
        <v>-1.6520733520568314E-3</v>
      </c>
      <c r="E53" s="84"/>
      <c r="F53" s="84"/>
      <c r="G53" s="84"/>
      <c r="H53" s="84"/>
      <c r="I53" s="84"/>
      <c r="J53" s="84"/>
      <c r="K53" s="84"/>
      <c r="L53" s="84"/>
      <c r="M53" s="84"/>
      <c r="N53" s="84"/>
    </row>
    <row r="54" spans="1:15" x14ac:dyDescent="0.35">
      <c r="A54" s="43" t="s">
        <v>100</v>
      </c>
      <c r="B54" s="68" t="s">
        <v>113</v>
      </c>
      <c r="C54" s="68">
        <v>1109.2</v>
      </c>
      <c r="D54" s="69">
        <v>4.5999999999999999E-2</v>
      </c>
      <c r="E54" s="84"/>
      <c r="F54" s="84"/>
      <c r="G54" s="84"/>
      <c r="H54" s="84"/>
      <c r="I54" s="84"/>
      <c r="J54" s="84"/>
      <c r="K54" s="84"/>
      <c r="L54" s="84"/>
      <c r="M54" s="84"/>
      <c r="N54" s="84"/>
    </row>
    <row r="55" spans="1:15" x14ac:dyDescent="0.35">
      <c r="A55" s="43" t="s">
        <v>112</v>
      </c>
      <c r="B55" s="68">
        <v>843.4</v>
      </c>
      <c r="C55" s="68">
        <v>824.4</v>
      </c>
      <c r="D55" s="69">
        <f>(B55-C55)/C55</f>
        <v>2.3047064531780688E-2</v>
      </c>
      <c r="E55" s="84"/>
      <c r="F55" s="84"/>
      <c r="G55" s="84"/>
      <c r="H55" s="84"/>
      <c r="I55" s="84"/>
      <c r="J55" s="84"/>
      <c r="K55" s="84"/>
      <c r="L55" s="84"/>
      <c r="M55" s="84"/>
      <c r="N55" s="84"/>
    </row>
    <row r="56" spans="1:15" x14ac:dyDescent="0.35">
      <c r="A56" s="84"/>
      <c r="B56" s="84"/>
      <c r="C56" s="84"/>
      <c r="D56" s="84"/>
      <c r="E56" s="84"/>
      <c r="F56" s="84"/>
      <c r="G56" s="84"/>
      <c r="H56" s="84"/>
      <c r="I56" s="84"/>
      <c r="J56" s="84"/>
      <c r="K56" s="84"/>
      <c r="L56" s="84"/>
      <c r="M56" s="84"/>
      <c r="N56" s="84"/>
      <c r="O56" s="84"/>
    </row>
    <row r="57" spans="1:15" x14ac:dyDescent="0.35">
      <c r="A57" s="87" t="s">
        <v>114</v>
      </c>
      <c r="B57" s="87"/>
      <c r="C57" s="85"/>
      <c r="D57" s="89"/>
      <c r="E57" s="85"/>
      <c r="F57" s="84"/>
      <c r="G57" s="84"/>
      <c r="H57" s="84"/>
      <c r="I57" s="84"/>
      <c r="J57" s="84"/>
      <c r="K57" s="84"/>
      <c r="L57" s="84"/>
      <c r="M57" s="84"/>
      <c r="N57" s="84"/>
      <c r="O57" s="84"/>
    </row>
    <row r="58" spans="1:15" x14ac:dyDescent="0.35">
      <c r="A58" s="62" t="s">
        <v>60</v>
      </c>
      <c r="B58" s="49" t="s">
        <v>115</v>
      </c>
      <c r="C58" s="49" t="s">
        <v>116</v>
      </c>
      <c r="D58" s="49" t="s">
        <v>7</v>
      </c>
      <c r="E58" s="84"/>
      <c r="F58" s="84"/>
      <c r="G58" s="84"/>
      <c r="H58" s="84"/>
      <c r="I58" s="84"/>
      <c r="J58" s="84"/>
      <c r="K58" s="84"/>
      <c r="L58" s="84"/>
      <c r="M58" s="84"/>
      <c r="N58" s="84"/>
    </row>
    <row r="59" spans="1:15" x14ac:dyDescent="0.35">
      <c r="A59" s="43" t="s">
        <v>62</v>
      </c>
      <c r="B59" s="63">
        <v>12833</v>
      </c>
      <c r="C59" s="63">
        <v>35565</v>
      </c>
      <c r="D59" s="63">
        <f>B59+C59</f>
        <v>48398</v>
      </c>
      <c r="E59" s="84"/>
      <c r="F59" s="84"/>
      <c r="G59" s="84"/>
      <c r="H59" s="84"/>
      <c r="I59" s="84"/>
      <c r="J59" s="84"/>
      <c r="K59" s="84"/>
      <c r="L59" s="84"/>
      <c r="M59" s="84"/>
      <c r="N59" s="84"/>
    </row>
    <row r="60" spans="1:15" x14ac:dyDescent="0.35">
      <c r="A60" s="43" t="s">
        <v>117</v>
      </c>
      <c r="B60" s="63">
        <v>15429</v>
      </c>
      <c r="C60" s="63">
        <v>44082</v>
      </c>
      <c r="D60" s="63">
        <f>SUM(B60,C60)</f>
        <v>59511</v>
      </c>
      <c r="E60" s="84"/>
      <c r="F60" s="84"/>
      <c r="G60" s="84"/>
      <c r="H60" s="84"/>
      <c r="I60" s="84"/>
      <c r="J60" s="84"/>
      <c r="K60" s="84"/>
      <c r="L60" s="84"/>
      <c r="M60" s="84"/>
      <c r="N60" s="84"/>
    </row>
    <row r="61" spans="1:15" x14ac:dyDescent="0.35">
      <c r="A61" s="43" t="s">
        <v>118</v>
      </c>
      <c r="B61" s="63">
        <v>19209</v>
      </c>
      <c r="C61" s="70">
        <v>26382</v>
      </c>
      <c r="D61" s="70">
        <v>45591</v>
      </c>
      <c r="E61" s="84"/>
      <c r="F61" s="84"/>
      <c r="G61" s="84"/>
      <c r="H61" s="84"/>
      <c r="I61" s="84"/>
      <c r="J61" s="84"/>
      <c r="K61" s="84"/>
      <c r="L61" s="84"/>
      <c r="M61" s="84"/>
      <c r="N61" s="84"/>
    </row>
    <row r="62" spans="1:15" x14ac:dyDescent="0.35">
      <c r="A62" s="43" t="s">
        <v>119</v>
      </c>
      <c r="B62" s="70">
        <v>20645.735000000001</v>
      </c>
      <c r="C62" s="70">
        <v>19281.399999999998</v>
      </c>
      <c r="D62" s="70">
        <f>B62+C62</f>
        <v>39927.134999999995</v>
      </c>
      <c r="E62" s="84"/>
      <c r="F62" s="84"/>
      <c r="G62" s="84"/>
      <c r="H62" s="84"/>
      <c r="I62" s="84"/>
      <c r="J62" s="84"/>
      <c r="K62" s="84"/>
      <c r="L62" s="84"/>
      <c r="M62" s="84"/>
      <c r="N62" s="84"/>
    </row>
    <row r="63" spans="1:15" x14ac:dyDescent="0.35">
      <c r="A63" s="43" t="s">
        <v>63</v>
      </c>
      <c r="B63" s="70">
        <v>24654.284449393941</v>
      </c>
      <c r="C63" s="70">
        <v>23469.329999999994</v>
      </c>
      <c r="D63" s="70">
        <f>B63+C63</f>
        <v>48123.614449393936</v>
      </c>
      <c r="E63" s="84"/>
      <c r="F63" s="84"/>
      <c r="G63" s="84"/>
      <c r="H63" s="84"/>
      <c r="I63" s="84"/>
      <c r="J63" s="84"/>
      <c r="K63" s="84"/>
      <c r="L63" s="84"/>
      <c r="M63" s="84"/>
      <c r="N63" s="84"/>
    </row>
    <row r="64" spans="1:15" x14ac:dyDescent="0.35">
      <c r="A64" s="43" t="s">
        <v>64</v>
      </c>
      <c r="B64" s="70">
        <v>25685</v>
      </c>
      <c r="C64" s="70">
        <v>23393</v>
      </c>
      <c r="D64" s="70">
        <f>B64+C64</f>
        <v>49078</v>
      </c>
      <c r="E64" s="84"/>
      <c r="F64" s="84"/>
      <c r="G64" s="84"/>
      <c r="H64" s="84"/>
      <c r="I64" s="84"/>
      <c r="J64" s="84"/>
      <c r="K64" s="84"/>
      <c r="L64" s="84"/>
      <c r="M64" s="84"/>
      <c r="N64" s="84"/>
    </row>
    <row r="65" spans="1:15" x14ac:dyDescent="0.35">
      <c r="A65" s="43" t="s">
        <v>65</v>
      </c>
      <c r="B65" s="173">
        <v>27173</v>
      </c>
      <c r="C65" s="173">
        <v>21377</v>
      </c>
      <c r="D65" s="173">
        <v>48551</v>
      </c>
      <c r="E65" s="84"/>
      <c r="F65" s="84"/>
      <c r="G65" s="84"/>
      <c r="H65" s="84"/>
      <c r="I65" s="84"/>
      <c r="J65" s="84"/>
      <c r="K65" s="84"/>
      <c r="L65" s="84"/>
      <c r="M65" s="84"/>
      <c r="N65" s="84"/>
    </row>
    <row r="66" spans="1:15" x14ac:dyDescent="0.35">
      <c r="A66" s="84"/>
      <c r="B66" s="84"/>
      <c r="C66" s="84"/>
      <c r="D66" s="84"/>
      <c r="E66" s="84"/>
      <c r="F66" s="84"/>
      <c r="G66" s="84"/>
      <c r="H66" s="84"/>
      <c r="I66" s="84"/>
      <c r="J66" s="84"/>
      <c r="K66" s="84"/>
      <c r="L66" s="84"/>
      <c r="M66" s="84"/>
      <c r="N66" s="84"/>
      <c r="O66" s="84"/>
    </row>
    <row r="67" spans="1:15" x14ac:dyDescent="0.35">
      <c r="A67" s="87" t="s">
        <v>120</v>
      </c>
      <c r="B67" s="85"/>
      <c r="C67" s="85"/>
      <c r="D67" s="85"/>
      <c r="E67" s="85"/>
      <c r="F67" s="85"/>
      <c r="G67" s="84"/>
      <c r="H67" s="84"/>
      <c r="I67" s="84"/>
      <c r="J67" s="84"/>
      <c r="K67" s="84"/>
      <c r="L67" s="84"/>
      <c r="M67" s="84"/>
      <c r="N67" s="84"/>
      <c r="O67" s="84"/>
    </row>
    <row r="68" spans="1:15" x14ac:dyDescent="0.35">
      <c r="A68" s="182" t="s">
        <v>116</v>
      </c>
      <c r="B68" s="183"/>
      <c r="C68" s="184"/>
      <c r="D68" s="182" t="s">
        <v>121</v>
      </c>
      <c r="E68" s="183"/>
      <c r="F68" s="184"/>
      <c r="G68" s="84"/>
      <c r="H68" s="84"/>
      <c r="I68" s="84"/>
      <c r="J68" s="84"/>
      <c r="K68" s="84"/>
      <c r="L68" s="84"/>
      <c r="M68" s="84"/>
      <c r="N68" s="84"/>
      <c r="O68" s="84"/>
    </row>
    <row r="69" spans="1:15" x14ac:dyDescent="0.35">
      <c r="A69" s="71" t="s">
        <v>122</v>
      </c>
      <c r="B69" s="72" t="s">
        <v>123</v>
      </c>
      <c r="C69" s="73" t="s">
        <v>124</v>
      </c>
      <c r="D69" s="74" t="s">
        <v>122</v>
      </c>
      <c r="E69" s="75" t="s">
        <v>123</v>
      </c>
      <c r="F69" s="76" t="s">
        <v>124</v>
      </c>
      <c r="G69" s="84"/>
      <c r="H69" s="84"/>
      <c r="I69" s="84"/>
      <c r="J69" s="84"/>
      <c r="K69" s="84"/>
      <c r="L69" s="84"/>
      <c r="M69" s="84"/>
      <c r="N69" s="84"/>
      <c r="O69" s="84"/>
    </row>
    <row r="70" spans="1:15" x14ac:dyDescent="0.35">
      <c r="A70" s="177">
        <v>0.96</v>
      </c>
      <c r="B70" s="174">
        <v>0.04</v>
      </c>
      <c r="C70" s="174">
        <v>0</v>
      </c>
      <c r="D70" s="175">
        <v>0.69</v>
      </c>
      <c r="E70" s="174">
        <v>0.31</v>
      </c>
      <c r="F70" s="176">
        <f>'[1]Waste 2019'!P17</f>
        <v>0</v>
      </c>
      <c r="G70" s="84"/>
      <c r="H70" s="84"/>
      <c r="I70" s="84"/>
      <c r="J70" s="84"/>
      <c r="K70" s="84"/>
      <c r="L70" s="84"/>
      <c r="M70" s="84"/>
      <c r="N70" s="84"/>
      <c r="O70" s="84"/>
    </row>
    <row r="71" spans="1:15" x14ac:dyDescent="0.35">
      <c r="A71" s="84"/>
      <c r="B71" s="84"/>
      <c r="C71" s="84"/>
      <c r="D71" s="84"/>
      <c r="E71" s="84"/>
      <c r="F71" s="84"/>
      <c r="G71" s="84"/>
      <c r="H71" s="84"/>
      <c r="I71" s="84"/>
      <c r="J71" s="84"/>
      <c r="K71" s="84"/>
      <c r="L71" s="84"/>
      <c r="M71" s="84"/>
      <c r="N71" s="84"/>
      <c r="O71" s="84"/>
    </row>
    <row r="72" spans="1:15" x14ac:dyDescent="0.35">
      <c r="A72" s="86" t="s">
        <v>125</v>
      </c>
      <c r="B72" s="85"/>
      <c r="C72" s="85"/>
      <c r="D72" s="85"/>
      <c r="E72" s="85"/>
      <c r="F72" s="84"/>
      <c r="G72" s="84"/>
      <c r="H72" s="84"/>
      <c r="I72" s="84"/>
      <c r="J72" s="84"/>
      <c r="K72" s="84"/>
      <c r="L72" s="84"/>
      <c r="M72" s="84"/>
      <c r="N72" s="84"/>
      <c r="O72" s="84"/>
    </row>
    <row r="73" spans="1:15" x14ac:dyDescent="0.35">
      <c r="A73" s="77"/>
      <c r="B73" s="78" t="s">
        <v>126</v>
      </c>
      <c r="C73" s="78" t="s">
        <v>127</v>
      </c>
      <c r="D73" s="79" t="s">
        <v>128</v>
      </c>
      <c r="E73" s="79" t="s">
        <v>127</v>
      </c>
      <c r="F73" s="84"/>
      <c r="G73" s="84"/>
      <c r="H73" s="84"/>
      <c r="I73" s="84"/>
      <c r="J73" s="84"/>
      <c r="K73" s="84"/>
      <c r="L73" s="84"/>
      <c r="M73" s="84"/>
      <c r="N73" s="84"/>
      <c r="O73" s="84"/>
    </row>
    <row r="74" spans="1:15" x14ac:dyDescent="0.35">
      <c r="A74" s="74" t="s">
        <v>129</v>
      </c>
      <c r="B74" s="173">
        <v>21377</v>
      </c>
      <c r="C74" s="80">
        <v>0.44</v>
      </c>
      <c r="D74" s="173">
        <v>27173</v>
      </c>
      <c r="E74" s="80">
        <v>0.52</v>
      </c>
      <c r="F74" s="84"/>
      <c r="G74" s="84"/>
      <c r="H74" s="84"/>
      <c r="I74" s="84"/>
      <c r="J74" s="84"/>
      <c r="K74" s="84"/>
      <c r="L74" s="84"/>
      <c r="M74" s="84"/>
      <c r="N74" s="84"/>
      <c r="O74" s="84"/>
    </row>
    <row r="75" spans="1:15" x14ac:dyDescent="0.35">
      <c r="A75" s="74" t="s">
        <v>122</v>
      </c>
      <c r="B75" s="173">
        <v>20554</v>
      </c>
      <c r="C75" s="80">
        <v>0.42</v>
      </c>
      <c r="D75" s="173">
        <v>18841</v>
      </c>
      <c r="E75" s="80">
        <v>0.46</v>
      </c>
      <c r="F75" s="84"/>
      <c r="G75" s="84"/>
      <c r="H75" s="84"/>
      <c r="I75" s="84"/>
      <c r="J75" s="84"/>
      <c r="K75" s="84"/>
      <c r="L75" s="84"/>
      <c r="M75" s="84"/>
      <c r="N75" s="84"/>
      <c r="O75" s="84"/>
    </row>
    <row r="76" spans="1:15" x14ac:dyDescent="0.35">
      <c r="A76" s="74" t="s">
        <v>130</v>
      </c>
      <c r="B76" s="178">
        <v>0.96</v>
      </c>
      <c r="C76" s="80"/>
      <c r="D76" s="178">
        <v>0.69</v>
      </c>
      <c r="E76" s="80"/>
      <c r="F76" s="84"/>
      <c r="G76" s="84"/>
      <c r="H76" s="84"/>
      <c r="I76" s="84"/>
      <c r="J76" s="84"/>
      <c r="K76" s="84"/>
      <c r="L76" s="84"/>
      <c r="M76" s="84"/>
      <c r="N76" s="84"/>
      <c r="O76" s="84"/>
    </row>
    <row r="77" spans="1:15" x14ac:dyDescent="0.35">
      <c r="A77" s="74" t="s">
        <v>124</v>
      </c>
      <c r="B77" s="179">
        <f>'[1]Waste 2019'!U29</f>
        <v>0</v>
      </c>
      <c r="C77" s="81">
        <f>'[1]Waste 2019'!L29</f>
        <v>0</v>
      </c>
      <c r="D77" s="179">
        <f>'[1]Waste 2019'!M29</f>
        <v>0</v>
      </c>
      <c r="E77" s="82">
        <f>'[1]Waste 2019'!N29</f>
        <v>0</v>
      </c>
      <c r="F77" s="84"/>
      <c r="G77" s="84"/>
      <c r="H77" s="84"/>
      <c r="I77" s="84"/>
      <c r="J77" s="84"/>
      <c r="K77" s="84"/>
      <c r="L77" s="84"/>
      <c r="M77" s="84"/>
      <c r="N77" s="84"/>
      <c r="O77" s="84"/>
    </row>
    <row r="78" spans="1:15" x14ac:dyDescent="0.35">
      <c r="A78" s="74" t="s">
        <v>131</v>
      </c>
      <c r="B78" s="173">
        <v>823</v>
      </c>
      <c r="C78" s="80">
        <v>0.02</v>
      </c>
      <c r="D78" s="173">
        <v>8333</v>
      </c>
      <c r="E78" s="80">
        <v>0.17</v>
      </c>
      <c r="F78" s="84"/>
      <c r="G78" s="84"/>
      <c r="H78" s="84"/>
      <c r="I78" s="84"/>
      <c r="J78" s="84"/>
      <c r="K78" s="84"/>
      <c r="L78" s="84"/>
      <c r="M78" s="84"/>
      <c r="N78" s="84"/>
      <c r="O78" s="84"/>
    </row>
    <row r="79" spans="1:15" x14ac:dyDescent="0.35">
      <c r="A79" s="84"/>
      <c r="B79" s="84"/>
      <c r="C79" s="84"/>
      <c r="D79" s="84"/>
      <c r="E79" s="84"/>
      <c r="F79" s="84"/>
      <c r="G79" s="84"/>
      <c r="H79" s="84"/>
      <c r="I79" s="84"/>
      <c r="J79" s="84"/>
      <c r="K79" s="84"/>
      <c r="L79" s="84"/>
      <c r="M79" s="84"/>
      <c r="N79" s="84"/>
      <c r="O79" s="84"/>
    </row>
    <row r="80" spans="1:15" x14ac:dyDescent="0.35">
      <c r="A80" s="62" t="s">
        <v>132</v>
      </c>
      <c r="B80" s="62"/>
      <c r="C80" s="63">
        <v>0</v>
      </c>
      <c r="D80" s="84"/>
      <c r="E80" s="84"/>
      <c r="F80" s="84"/>
      <c r="G80" s="84"/>
      <c r="H80" s="84"/>
      <c r="I80" s="84"/>
      <c r="J80" s="84"/>
      <c r="K80" s="84"/>
      <c r="L80" s="84"/>
      <c r="M80" s="84"/>
      <c r="N80" s="84"/>
      <c r="O80" s="84"/>
    </row>
    <row r="81" spans="1:15" x14ac:dyDescent="0.35">
      <c r="A81" s="62" t="s">
        <v>133</v>
      </c>
      <c r="B81" s="62"/>
      <c r="C81" s="83">
        <v>0</v>
      </c>
      <c r="D81" s="84"/>
      <c r="E81" s="84"/>
      <c r="F81" s="84"/>
      <c r="G81" s="84"/>
      <c r="H81" s="84"/>
      <c r="I81" s="84"/>
      <c r="J81" s="84"/>
      <c r="K81" s="84"/>
      <c r="L81" s="84"/>
      <c r="M81" s="84"/>
      <c r="N81" s="84"/>
      <c r="O81" s="84"/>
    </row>
    <row r="82" spans="1:15" x14ac:dyDescent="0.35">
      <c r="A82" s="84"/>
      <c r="B82" s="84"/>
      <c r="C82" s="84"/>
      <c r="D82" s="84"/>
      <c r="E82" s="84"/>
      <c r="F82" s="84"/>
      <c r="G82" s="84"/>
      <c r="H82" s="84"/>
      <c r="I82" s="84"/>
      <c r="J82" s="84"/>
      <c r="K82" s="84"/>
      <c r="L82" s="84"/>
      <c r="M82" s="84"/>
      <c r="N82" s="84"/>
      <c r="O82" s="84"/>
    </row>
    <row r="83" spans="1:15" x14ac:dyDescent="0.35">
      <c r="A83" s="84"/>
      <c r="B83" s="84"/>
      <c r="C83" s="84"/>
      <c r="D83" s="84"/>
      <c r="E83" s="84"/>
      <c r="F83" s="84"/>
      <c r="G83" s="84"/>
      <c r="H83" s="84"/>
      <c r="I83" s="84"/>
      <c r="J83" s="84"/>
      <c r="K83" s="84"/>
      <c r="L83" s="84"/>
      <c r="M83" s="84"/>
      <c r="N83" s="84"/>
      <c r="O83" s="84"/>
    </row>
    <row r="84" spans="1:15" x14ac:dyDescent="0.35">
      <c r="A84" s="84"/>
      <c r="B84" s="84"/>
      <c r="C84" s="84"/>
      <c r="D84" s="84"/>
      <c r="E84" s="84"/>
      <c r="F84" s="84"/>
      <c r="G84" s="84"/>
      <c r="H84" s="84"/>
      <c r="I84" s="84"/>
      <c r="J84" s="84"/>
      <c r="K84" s="84"/>
      <c r="L84" s="84"/>
      <c r="M84" s="84"/>
      <c r="N84" s="84"/>
      <c r="O84" s="84"/>
    </row>
    <row r="85" spans="1:15" x14ac:dyDescent="0.35">
      <c r="A85" s="84"/>
      <c r="B85" s="84"/>
      <c r="C85" s="84"/>
      <c r="D85" s="84"/>
      <c r="E85" s="84"/>
      <c r="F85" s="84"/>
      <c r="G85" s="84"/>
      <c r="H85" s="84"/>
      <c r="I85" s="84"/>
      <c r="J85" s="84"/>
      <c r="K85" s="84"/>
      <c r="L85" s="84"/>
      <c r="M85" s="84"/>
      <c r="N85" s="84"/>
      <c r="O85" s="84"/>
    </row>
    <row r="86" spans="1:15" x14ac:dyDescent="0.35">
      <c r="A86" s="84"/>
      <c r="B86" s="84"/>
      <c r="C86" s="84"/>
      <c r="D86" s="84"/>
      <c r="E86" s="84"/>
      <c r="F86" s="84"/>
      <c r="G86" s="84"/>
      <c r="H86" s="84"/>
      <c r="I86" s="84"/>
      <c r="J86" s="84"/>
      <c r="K86" s="84"/>
      <c r="L86" s="84"/>
      <c r="M86" s="84"/>
      <c r="N86" s="84"/>
      <c r="O86" s="84"/>
    </row>
  </sheetData>
  <mergeCells count="7">
    <mergeCell ref="A68:C68"/>
    <mergeCell ref="D68:F68"/>
    <mergeCell ref="G4:J4"/>
    <mergeCell ref="A4:E4"/>
    <mergeCell ref="A41:E41"/>
    <mergeCell ref="A40:C40"/>
    <mergeCell ref="A34:E34"/>
  </mergeCells>
  <conditionalFormatting sqref="D52:D55">
    <cfRule type="cellIs" dxfId="2" priority="1" operator="lessThan">
      <formula>0</formula>
    </cfRule>
  </conditionalFormatting>
  <conditionalFormatting sqref="D52:D55">
    <cfRule type="cellIs" dxfId="1" priority="2" operator="lessThan">
      <formula>0</formula>
    </cfRule>
    <cfRule type="cellIs" dxfId="0" priority="3"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5B233-FBBA-4AE9-8699-25C57B571D2B}">
  <dimension ref="A1:P83"/>
  <sheetViews>
    <sheetView topLeftCell="A68" zoomScale="110" zoomScaleNormal="110" workbookViewId="0">
      <selection activeCell="F56" sqref="F56"/>
    </sheetView>
  </sheetViews>
  <sheetFormatPr defaultRowHeight="14.5" x14ac:dyDescent="0.35"/>
  <cols>
    <col min="1" max="1" width="32.1796875" customWidth="1"/>
    <col min="4" max="4" width="12.7265625" customWidth="1"/>
    <col min="5" max="5" width="25.26953125" customWidth="1"/>
    <col min="6" max="6" width="16.54296875" customWidth="1"/>
  </cols>
  <sheetData>
    <row r="1" spans="1:16" x14ac:dyDescent="0.35">
      <c r="A1" s="84"/>
      <c r="B1" s="84"/>
      <c r="C1" s="84"/>
      <c r="D1" s="84"/>
      <c r="E1" s="84"/>
      <c r="F1" s="84"/>
      <c r="G1" s="84"/>
      <c r="H1" s="84"/>
      <c r="I1" s="84"/>
      <c r="J1" s="84"/>
      <c r="K1" s="84"/>
      <c r="L1" s="84"/>
      <c r="M1" s="84"/>
      <c r="N1" s="84"/>
      <c r="O1" s="84"/>
      <c r="P1" s="84"/>
    </row>
    <row r="2" spans="1:16" x14ac:dyDescent="0.35">
      <c r="A2" s="195" t="s">
        <v>0</v>
      </c>
      <c r="B2" s="195"/>
      <c r="C2" s="195"/>
      <c r="D2" s="195"/>
      <c r="E2" s="84"/>
      <c r="F2" s="84"/>
      <c r="G2" s="84"/>
      <c r="H2" s="84"/>
      <c r="I2" s="84"/>
      <c r="J2" s="84"/>
      <c r="K2" s="84"/>
      <c r="L2" s="84"/>
      <c r="M2" s="84"/>
      <c r="N2" s="84"/>
      <c r="O2" s="84"/>
      <c r="P2" s="84"/>
    </row>
    <row r="3" spans="1:16" x14ac:dyDescent="0.35">
      <c r="A3" s="103"/>
      <c r="B3" s="33" t="s">
        <v>1</v>
      </c>
      <c r="C3" s="33" t="s">
        <v>2</v>
      </c>
      <c r="D3" s="33" t="s">
        <v>10</v>
      </c>
      <c r="E3" s="84"/>
      <c r="F3" s="84"/>
      <c r="G3" s="84"/>
      <c r="H3" s="84"/>
      <c r="I3" s="84"/>
      <c r="J3" s="84"/>
      <c r="K3" s="84"/>
      <c r="L3" s="84"/>
      <c r="M3" s="84"/>
      <c r="N3" s="84"/>
      <c r="O3" s="84"/>
      <c r="P3" s="84"/>
    </row>
    <row r="4" spans="1:16" x14ac:dyDescent="0.35">
      <c r="A4" s="13" t="s">
        <v>40</v>
      </c>
      <c r="B4" s="27">
        <v>56</v>
      </c>
      <c r="C4" s="27">
        <v>26</v>
      </c>
      <c r="D4" s="28">
        <v>82</v>
      </c>
      <c r="E4" s="84"/>
      <c r="F4" s="84"/>
      <c r="G4" s="84"/>
      <c r="H4" s="84"/>
      <c r="I4" s="84"/>
      <c r="J4" s="84"/>
      <c r="K4" s="84"/>
      <c r="L4" s="84"/>
      <c r="M4" s="84"/>
      <c r="N4" s="84"/>
      <c r="O4" s="84"/>
      <c r="P4" s="84"/>
    </row>
    <row r="5" spans="1:16" x14ac:dyDescent="0.35">
      <c r="A5" s="13" t="s">
        <v>41</v>
      </c>
      <c r="B5" s="27">
        <v>38</v>
      </c>
      <c r="C5" s="27">
        <v>36</v>
      </c>
      <c r="D5" s="28">
        <v>74</v>
      </c>
      <c r="E5" s="84"/>
      <c r="F5" s="91"/>
      <c r="G5" s="84"/>
      <c r="H5" s="84"/>
      <c r="I5" s="84"/>
      <c r="J5" s="84"/>
      <c r="K5" s="84"/>
      <c r="L5" s="84"/>
      <c r="M5" s="84"/>
      <c r="N5" s="84"/>
      <c r="O5" s="84"/>
      <c r="P5" s="84"/>
    </row>
    <row r="6" spans="1:16" x14ac:dyDescent="0.35">
      <c r="A6" s="13" t="s">
        <v>42</v>
      </c>
      <c r="B6" s="27">
        <v>7</v>
      </c>
      <c r="C6" s="27">
        <v>5</v>
      </c>
      <c r="D6" s="28">
        <v>12</v>
      </c>
      <c r="E6" s="84"/>
      <c r="F6" s="84"/>
      <c r="G6" s="84"/>
      <c r="H6" s="84"/>
      <c r="I6" s="84"/>
      <c r="J6" s="84"/>
      <c r="K6" s="84"/>
      <c r="L6" s="84"/>
      <c r="M6" s="84"/>
      <c r="N6" s="84"/>
      <c r="O6" s="84"/>
      <c r="P6" s="84"/>
    </row>
    <row r="7" spans="1:16" x14ac:dyDescent="0.35">
      <c r="A7" s="13" t="s">
        <v>43</v>
      </c>
      <c r="B7" s="27">
        <v>473</v>
      </c>
      <c r="C7" s="27">
        <v>810</v>
      </c>
      <c r="D7" s="28">
        <v>1283</v>
      </c>
      <c r="E7" s="84"/>
      <c r="F7" s="84"/>
      <c r="G7" s="84"/>
      <c r="H7" s="84"/>
      <c r="I7" s="84"/>
      <c r="J7" s="84"/>
      <c r="K7" s="84"/>
      <c r="L7" s="84"/>
      <c r="M7" s="84"/>
      <c r="N7" s="84"/>
      <c r="O7" s="84"/>
      <c r="P7" s="84"/>
    </row>
    <row r="8" spans="1:16" x14ac:dyDescent="0.35">
      <c r="A8" s="13" t="s">
        <v>44</v>
      </c>
      <c r="B8" s="27">
        <v>84</v>
      </c>
      <c r="C8" s="27">
        <v>5</v>
      </c>
      <c r="D8" s="28">
        <v>89</v>
      </c>
      <c r="E8" s="84"/>
      <c r="F8" s="84"/>
      <c r="G8" s="84"/>
      <c r="H8" s="84"/>
      <c r="I8" s="84"/>
      <c r="J8" s="84"/>
      <c r="K8" s="84"/>
      <c r="L8" s="84"/>
      <c r="M8" s="84"/>
      <c r="N8" s="84"/>
      <c r="O8" s="84"/>
      <c r="P8" s="84"/>
    </row>
    <row r="9" spans="1:16" x14ac:dyDescent="0.35">
      <c r="A9" s="14"/>
      <c r="B9" s="29">
        <v>658</v>
      </c>
      <c r="C9" s="29">
        <v>882</v>
      </c>
      <c r="D9" s="30">
        <f>SUM(D4:D8)</f>
        <v>1540</v>
      </c>
      <c r="E9" s="84"/>
      <c r="F9" s="84"/>
      <c r="G9" s="84"/>
      <c r="H9" s="84"/>
      <c r="I9" s="84"/>
      <c r="J9" s="84"/>
      <c r="K9" s="84"/>
      <c r="L9" s="84"/>
      <c r="M9" s="84"/>
      <c r="N9" s="84"/>
      <c r="O9" s="84"/>
      <c r="P9" s="84"/>
    </row>
    <row r="10" spans="1:16" x14ac:dyDescent="0.35">
      <c r="A10" s="84"/>
      <c r="B10" s="84"/>
      <c r="C10" s="84"/>
      <c r="D10" s="84"/>
      <c r="E10" s="84"/>
      <c r="F10" s="84"/>
      <c r="G10" s="84"/>
      <c r="H10" s="84"/>
      <c r="I10" s="84"/>
      <c r="J10" s="84"/>
      <c r="K10" s="84"/>
      <c r="L10" s="84"/>
      <c r="M10" s="84"/>
      <c r="N10" s="84"/>
      <c r="O10" s="84"/>
      <c r="P10" s="84"/>
    </row>
    <row r="11" spans="1:16" x14ac:dyDescent="0.35">
      <c r="A11" s="195" t="s">
        <v>3</v>
      </c>
      <c r="B11" s="195"/>
      <c r="C11" s="195"/>
      <c r="D11" s="195"/>
      <c r="E11" s="84"/>
      <c r="F11" s="84"/>
      <c r="G11" s="84"/>
      <c r="H11" s="84"/>
      <c r="I11" s="84"/>
      <c r="J11" s="84"/>
      <c r="K11" s="84"/>
      <c r="L11" s="84"/>
      <c r="M11" s="84"/>
      <c r="N11" s="84"/>
      <c r="O11" s="84"/>
      <c r="P11" s="84"/>
    </row>
    <row r="12" spans="1:16" x14ac:dyDescent="0.35">
      <c r="A12" s="103"/>
      <c r="B12" s="33" t="s">
        <v>1</v>
      </c>
      <c r="C12" s="33" t="s">
        <v>2</v>
      </c>
      <c r="D12" s="33" t="s">
        <v>10</v>
      </c>
      <c r="E12" s="84"/>
      <c r="F12" s="84"/>
      <c r="G12" s="84"/>
      <c r="H12" s="84"/>
      <c r="I12" s="84"/>
      <c r="J12" s="84"/>
      <c r="K12" s="84"/>
      <c r="L12" s="84"/>
      <c r="M12" s="84"/>
      <c r="N12" s="84"/>
      <c r="O12" s="84"/>
      <c r="P12" s="84"/>
    </row>
    <row r="13" spans="1:16" x14ac:dyDescent="0.35">
      <c r="A13" s="4" t="s">
        <v>4</v>
      </c>
      <c r="B13" s="22">
        <v>0</v>
      </c>
      <c r="C13" s="22">
        <v>0</v>
      </c>
      <c r="D13" s="23">
        <v>0</v>
      </c>
      <c r="E13" s="84"/>
      <c r="F13" s="84"/>
      <c r="G13" s="84"/>
      <c r="H13" s="84"/>
      <c r="I13" s="84"/>
      <c r="J13" s="84"/>
      <c r="K13" s="84"/>
      <c r="L13" s="84"/>
      <c r="M13" s="84"/>
      <c r="N13" s="84"/>
      <c r="O13" s="84"/>
      <c r="P13" s="84"/>
    </row>
    <row r="14" spans="1:16" x14ac:dyDescent="0.35">
      <c r="A14" s="4" t="s">
        <v>5</v>
      </c>
      <c r="B14" s="22">
        <v>0</v>
      </c>
      <c r="C14" s="22">
        <v>0</v>
      </c>
      <c r="D14" s="23">
        <v>0</v>
      </c>
      <c r="E14" s="84"/>
      <c r="F14" s="84"/>
      <c r="G14" s="84"/>
      <c r="H14" s="84"/>
      <c r="I14" s="84"/>
      <c r="J14" s="84"/>
      <c r="K14" s="84"/>
      <c r="L14" s="84"/>
      <c r="M14" s="84"/>
      <c r="N14" s="84"/>
      <c r="O14" s="84"/>
      <c r="P14" s="84"/>
    </row>
    <row r="15" spans="1:16" x14ac:dyDescent="0.35">
      <c r="A15" s="4" t="s">
        <v>6</v>
      </c>
      <c r="B15" s="23">
        <v>5</v>
      </c>
      <c r="C15" s="23">
        <v>5</v>
      </c>
      <c r="D15" s="23">
        <v>10</v>
      </c>
      <c r="E15" s="84"/>
      <c r="F15" s="84"/>
      <c r="G15" s="84"/>
      <c r="H15" s="84"/>
      <c r="I15" s="84"/>
      <c r="J15" s="84"/>
      <c r="K15" s="84"/>
      <c r="L15" s="84"/>
      <c r="M15" s="84"/>
      <c r="N15" s="84"/>
      <c r="O15" s="84"/>
      <c r="P15" s="84"/>
    </row>
    <row r="16" spans="1:16" x14ac:dyDescent="0.35">
      <c r="A16" s="5" t="s">
        <v>7</v>
      </c>
      <c r="B16" s="24">
        <v>5</v>
      </c>
      <c r="C16" s="24">
        <v>5</v>
      </c>
      <c r="D16" s="24">
        <v>10</v>
      </c>
      <c r="E16" s="84"/>
      <c r="F16" s="84"/>
      <c r="G16" s="84"/>
      <c r="H16" s="84"/>
      <c r="I16" s="84"/>
      <c r="J16" s="84"/>
      <c r="K16" s="84"/>
      <c r="L16" s="84"/>
      <c r="M16" s="84"/>
      <c r="N16" s="84"/>
      <c r="O16" s="84"/>
      <c r="P16" s="84"/>
    </row>
    <row r="17" spans="1:16" x14ac:dyDescent="0.35">
      <c r="A17" s="84"/>
      <c r="B17" s="84"/>
      <c r="C17" s="84"/>
      <c r="D17" s="84"/>
      <c r="E17" s="84"/>
      <c r="F17" s="84"/>
      <c r="G17" s="84"/>
      <c r="H17" s="84"/>
      <c r="I17" s="84"/>
      <c r="J17" s="84"/>
      <c r="K17" s="84"/>
      <c r="L17" s="84"/>
      <c r="M17" s="84"/>
      <c r="N17" s="84"/>
      <c r="O17" s="84"/>
      <c r="P17" s="84"/>
    </row>
    <row r="18" spans="1:16" x14ac:dyDescent="0.35">
      <c r="A18" s="197" t="s">
        <v>8</v>
      </c>
      <c r="B18" s="197"/>
      <c r="C18" s="197"/>
      <c r="D18" s="197"/>
      <c r="E18" s="84"/>
      <c r="F18" s="84"/>
      <c r="G18" s="84"/>
      <c r="H18" s="84"/>
      <c r="I18" s="84"/>
      <c r="J18" s="84"/>
      <c r="K18" s="84"/>
      <c r="L18" s="84"/>
      <c r="M18" s="84"/>
      <c r="N18" s="84"/>
      <c r="O18" s="84"/>
      <c r="P18" s="84"/>
    </row>
    <row r="19" spans="1:16" x14ac:dyDescent="0.35">
      <c r="A19" s="2" t="s">
        <v>9</v>
      </c>
      <c r="B19" s="3" t="s">
        <v>1</v>
      </c>
      <c r="C19" s="3" t="s">
        <v>2</v>
      </c>
      <c r="D19" s="3" t="s">
        <v>10</v>
      </c>
      <c r="E19" s="84"/>
      <c r="F19" s="84"/>
      <c r="G19" s="84"/>
      <c r="H19" s="84"/>
      <c r="I19" s="84"/>
      <c r="J19" s="84"/>
      <c r="K19" s="84"/>
      <c r="L19" s="84"/>
      <c r="M19" s="84"/>
      <c r="N19" s="84"/>
      <c r="O19" s="84"/>
      <c r="P19" s="84"/>
    </row>
    <row r="20" spans="1:16" x14ac:dyDescent="0.35">
      <c r="A20" s="13" t="s">
        <v>11</v>
      </c>
      <c r="B20" s="18">
        <v>467</v>
      </c>
      <c r="C20" s="18">
        <v>629</v>
      </c>
      <c r="D20" s="19">
        <v>1096</v>
      </c>
      <c r="E20" s="84"/>
      <c r="F20" s="84"/>
      <c r="G20" s="84"/>
      <c r="H20" s="84"/>
      <c r="I20" s="84"/>
      <c r="J20" s="84"/>
      <c r="K20" s="84"/>
      <c r="L20" s="84"/>
      <c r="M20" s="84"/>
      <c r="N20" s="84"/>
      <c r="O20" s="84"/>
      <c r="P20" s="84"/>
    </row>
    <row r="21" spans="1:16" x14ac:dyDescent="0.35">
      <c r="A21" s="13" t="s">
        <v>13</v>
      </c>
      <c r="B21" s="18">
        <v>70</v>
      </c>
      <c r="C21" s="18">
        <v>56</v>
      </c>
      <c r="D21" s="19">
        <v>126</v>
      </c>
      <c r="E21" s="84"/>
      <c r="F21" s="84"/>
      <c r="G21" s="84"/>
      <c r="H21" s="84"/>
      <c r="I21" s="84"/>
      <c r="J21" s="84"/>
      <c r="K21" s="84"/>
      <c r="L21" s="84"/>
      <c r="M21" s="84"/>
      <c r="N21" s="84"/>
      <c r="O21" s="84"/>
      <c r="P21" s="84"/>
    </row>
    <row r="22" spans="1:16" x14ac:dyDescent="0.35">
      <c r="A22" s="13" t="s">
        <v>12</v>
      </c>
      <c r="B22" s="18">
        <v>91</v>
      </c>
      <c r="C22" s="18">
        <v>168</v>
      </c>
      <c r="D22" s="19">
        <v>259</v>
      </c>
      <c r="E22" s="84"/>
      <c r="F22" s="84"/>
      <c r="G22" s="84"/>
      <c r="H22" s="84"/>
      <c r="I22" s="84"/>
      <c r="J22" s="84"/>
      <c r="K22" s="84"/>
      <c r="L22" s="84"/>
      <c r="M22" s="84"/>
      <c r="N22" s="84"/>
      <c r="O22" s="84"/>
      <c r="P22" s="84"/>
    </row>
    <row r="23" spans="1:16" x14ac:dyDescent="0.35">
      <c r="A23" s="13" t="s">
        <v>14</v>
      </c>
      <c r="B23" s="18">
        <v>30</v>
      </c>
      <c r="C23" s="18">
        <v>29</v>
      </c>
      <c r="D23" s="19">
        <v>59</v>
      </c>
      <c r="E23" s="84"/>
      <c r="F23" s="84"/>
      <c r="G23" s="84"/>
      <c r="H23" s="84"/>
      <c r="I23" s="84"/>
      <c r="J23" s="84"/>
      <c r="K23" s="84"/>
      <c r="L23" s="84"/>
      <c r="M23" s="84"/>
      <c r="N23" s="84"/>
      <c r="O23" s="84"/>
      <c r="P23" s="84"/>
    </row>
    <row r="24" spans="1:16" x14ac:dyDescent="0.35">
      <c r="A24" s="5" t="s">
        <v>7</v>
      </c>
      <c r="B24" s="20">
        <v>658</v>
      </c>
      <c r="C24" s="20">
        <v>882</v>
      </c>
      <c r="D24" s="21">
        <v>1540</v>
      </c>
      <c r="E24" s="84"/>
      <c r="F24" s="84"/>
      <c r="G24" s="84"/>
      <c r="H24" s="84"/>
      <c r="I24" s="84"/>
      <c r="J24" s="84"/>
      <c r="K24" s="84"/>
      <c r="L24" s="84"/>
      <c r="M24" s="84"/>
      <c r="N24" s="84"/>
      <c r="O24" s="84"/>
      <c r="P24" s="84"/>
    </row>
    <row r="25" spans="1:16" x14ac:dyDescent="0.35">
      <c r="A25" s="8"/>
      <c r="B25" s="84"/>
      <c r="C25" s="84"/>
      <c r="D25" s="84"/>
      <c r="E25" s="84"/>
      <c r="F25" s="84"/>
      <c r="G25" s="84"/>
      <c r="H25" s="84"/>
      <c r="I25" s="84"/>
      <c r="J25" s="84"/>
      <c r="K25" s="84"/>
      <c r="L25" s="84"/>
      <c r="M25" s="84"/>
      <c r="N25" s="84"/>
      <c r="O25" s="84"/>
      <c r="P25" s="84"/>
    </row>
    <row r="26" spans="1:16" x14ac:dyDescent="0.35">
      <c r="A26" s="84"/>
      <c r="B26" s="84"/>
      <c r="C26" s="84"/>
      <c r="D26" s="84"/>
      <c r="E26" s="84"/>
      <c r="F26" s="84"/>
      <c r="G26" s="84"/>
      <c r="H26" s="84"/>
      <c r="I26" s="84"/>
      <c r="J26" s="84"/>
      <c r="K26" s="84"/>
      <c r="L26" s="84"/>
      <c r="M26" s="84"/>
      <c r="N26" s="84"/>
      <c r="O26" s="84"/>
      <c r="P26" s="84"/>
    </row>
    <row r="27" spans="1:16" x14ac:dyDescent="0.35">
      <c r="A27" s="196" t="s">
        <v>15</v>
      </c>
      <c r="B27" s="196"/>
      <c r="C27" s="196"/>
      <c r="D27" s="196"/>
      <c r="E27" s="196"/>
      <c r="F27" s="196"/>
      <c r="G27" s="196"/>
      <c r="H27" s="196"/>
      <c r="I27" s="196"/>
      <c r="J27" s="196"/>
      <c r="K27" s="196"/>
      <c r="L27" s="84"/>
      <c r="M27" s="84"/>
      <c r="N27" s="84"/>
      <c r="O27" s="84"/>
      <c r="P27" s="84"/>
    </row>
    <row r="28" spans="1:16" x14ac:dyDescent="0.35">
      <c r="A28" s="104"/>
      <c r="B28" s="201" t="s">
        <v>16</v>
      </c>
      <c r="C28" s="202"/>
      <c r="D28" s="201" t="s">
        <v>17</v>
      </c>
      <c r="E28" s="202"/>
      <c r="F28" s="201" t="s">
        <v>18</v>
      </c>
      <c r="G28" s="202"/>
      <c r="H28" s="201" t="s">
        <v>19</v>
      </c>
      <c r="I28" s="202"/>
      <c r="J28" s="201" t="s">
        <v>20</v>
      </c>
      <c r="K28" s="202"/>
      <c r="L28" s="84"/>
      <c r="M28" s="84"/>
      <c r="N28" s="84"/>
      <c r="O28" s="84"/>
      <c r="P28" s="84"/>
    </row>
    <row r="29" spans="1:16" x14ac:dyDescent="0.35">
      <c r="A29" s="5" t="s">
        <v>21</v>
      </c>
      <c r="B29" s="6" t="s">
        <v>1</v>
      </c>
      <c r="C29" s="6" t="s">
        <v>2</v>
      </c>
      <c r="D29" s="6" t="s">
        <v>1</v>
      </c>
      <c r="E29" s="6" t="s">
        <v>2</v>
      </c>
      <c r="F29" s="6" t="s">
        <v>1</v>
      </c>
      <c r="G29" s="6" t="s">
        <v>2</v>
      </c>
      <c r="H29" s="6" t="s">
        <v>1</v>
      </c>
      <c r="I29" s="6" t="s">
        <v>2</v>
      </c>
      <c r="J29" s="6" t="s">
        <v>1</v>
      </c>
      <c r="K29" s="6" t="s">
        <v>2</v>
      </c>
      <c r="L29" s="84"/>
      <c r="M29" s="84"/>
      <c r="N29" s="84"/>
      <c r="O29" s="84"/>
      <c r="P29" s="84"/>
    </row>
    <row r="30" spans="1:16" x14ac:dyDescent="0.35">
      <c r="A30" s="4" t="s">
        <v>22</v>
      </c>
      <c r="B30" s="17">
        <v>1.9E-2</v>
      </c>
      <c r="C30" s="17">
        <v>0.01</v>
      </c>
      <c r="D30" s="152">
        <v>2.5999999999999999E-2</v>
      </c>
      <c r="E30" s="153">
        <v>1.0999999999999999E-2</v>
      </c>
      <c r="F30" s="17">
        <v>1.4999999999999999E-2</v>
      </c>
      <c r="G30" s="17">
        <v>1.0999999999999999E-2</v>
      </c>
      <c r="H30" s="17">
        <v>1.2999999999999999E-2</v>
      </c>
      <c r="I30" s="17">
        <v>1.06E-2</v>
      </c>
      <c r="J30" s="17">
        <v>1.9E-2</v>
      </c>
      <c r="K30" s="17">
        <v>0.01</v>
      </c>
      <c r="L30" s="84"/>
      <c r="M30" s="84"/>
      <c r="N30" s="84"/>
      <c r="O30" s="84"/>
      <c r="P30" s="84"/>
    </row>
    <row r="31" spans="1:16" x14ac:dyDescent="0.35">
      <c r="A31" s="4" t="s">
        <v>7</v>
      </c>
      <c r="B31" s="203">
        <v>1.2E-2</v>
      </c>
      <c r="C31" s="204"/>
      <c r="D31" s="203">
        <v>1.9E-2</v>
      </c>
      <c r="E31" s="204"/>
      <c r="F31" s="203">
        <v>1.2E-2</v>
      </c>
      <c r="G31" s="204"/>
      <c r="H31" s="203">
        <v>1.2999999999999999E-2</v>
      </c>
      <c r="I31" s="204"/>
      <c r="J31" s="203">
        <v>1.2999999999999999E-2</v>
      </c>
      <c r="K31" s="204"/>
      <c r="L31" s="84"/>
      <c r="M31" s="84"/>
      <c r="N31" s="84"/>
      <c r="O31" s="84"/>
      <c r="P31" s="84"/>
    </row>
    <row r="32" spans="1:16" x14ac:dyDescent="0.35">
      <c r="A32" s="84"/>
      <c r="B32" s="84"/>
      <c r="C32" s="84"/>
      <c r="D32" s="84"/>
      <c r="E32" s="84"/>
      <c r="F32" s="84"/>
      <c r="G32" s="84"/>
      <c r="H32" s="84"/>
      <c r="I32" s="84"/>
      <c r="J32" s="84"/>
      <c r="K32" s="84"/>
      <c r="L32" s="84"/>
      <c r="M32" s="84"/>
      <c r="N32" s="84"/>
      <c r="O32" s="84"/>
      <c r="P32" s="84"/>
    </row>
    <row r="33" spans="1:16" x14ac:dyDescent="0.35">
      <c r="A33" s="195" t="s">
        <v>23</v>
      </c>
      <c r="B33" s="195"/>
      <c r="C33" s="195"/>
      <c r="D33" s="84"/>
      <c r="E33" s="84"/>
      <c r="F33" s="84"/>
      <c r="G33" s="84"/>
      <c r="H33" s="84"/>
      <c r="I33" s="84"/>
      <c r="J33" s="84"/>
      <c r="K33" s="84"/>
      <c r="L33" s="84"/>
      <c r="M33" s="84"/>
      <c r="N33" s="84"/>
      <c r="O33" s="84"/>
      <c r="P33" s="84"/>
    </row>
    <row r="34" spans="1:16" x14ac:dyDescent="0.35">
      <c r="A34" s="33"/>
      <c r="B34" s="33" t="s">
        <v>1</v>
      </c>
      <c r="C34" s="33" t="s">
        <v>2</v>
      </c>
      <c r="D34" s="84"/>
      <c r="E34" s="84"/>
      <c r="F34" s="84"/>
      <c r="G34" s="84"/>
      <c r="H34" s="92"/>
      <c r="I34" s="84"/>
      <c r="J34" s="84"/>
      <c r="K34" s="84"/>
      <c r="L34" s="84"/>
      <c r="M34" s="84"/>
      <c r="N34" s="84"/>
      <c r="O34" s="84"/>
      <c r="P34" s="84"/>
    </row>
    <row r="35" spans="1:16" x14ac:dyDescent="0.35">
      <c r="A35" s="7" t="s">
        <v>24</v>
      </c>
      <c r="B35" s="16">
        <v>0.90794223826714804</v>
      </c>
      <c r="C35" s="16">
        <v>0.95</v>
      </c>
      <c r="D35" s="84" t="s">
        <v>25</v>
      </c>
      <c r="E35" s="84"/>
      <c r="F35" s="84"/>
      <c r="G35" s="84"/>
      <c r="H35" s="92"/>
      <c r="I35" s="84"/>
      <c r="J35" s="84"/>
      <c r="K35" s="84"/>
      <c r="L35" s="84"/>
      <c r="M35" s="84"/>
      <c r="N35" s="84"/>
      <c r="O35" s="84"/>
      <c r="P35" s="84"/>
    </row>
    <row r="36" spans="1:16" x14ac:dyDescent="0.35">
      <c r="A36" s="7" t="s">
        <v>46</v>
      </c>
      <c r="B36" s="31">
        <v>71</v>
      </c>
      <c r="C36" s="31">
        <v>58</v>
      </c>
      <c r="D36" s="84"/>
      <c r="E36" s="84"/>
      <c r="F36" s="84"/>
      <c r="G36" s="84"/>
      <c r="H36" s="92"/>
      <c r="I36" s="84"/>
      <c r="J36" s="84"/>
      <c r="K36" s="84"/>
      <c r="L36" s="84"/>
      <c r="M36" s="84"/>
      <c r="N36" s="84"/>
      <c r="O36" s="84"/>
      <c r="P36" s="84"/>
    </row>
    <row r="37" spans="1:16" x14ac:dyDescent="0.35">
      <c r="A37" s="7" t="s">
        <v>45</v>
      </c>
      <c r="B37" s="31">
        <v>33</v>
      </c>
      <c r="C37" s="31">
        <v>41</v>
      </c>
      <c r="D37" s="84"/>
      <c r="E37" s="84"/>
      <c r="F37" s="84"/>
      <c r="G37" s="84"/>
      <c r="H37" s="92"/>
      <c r="I37" s="84"/>
      <c r="J37" s="84"/>
      <c r="K37" s="84"/>
      <c r="L37" s="84"/>
      <c r="M37" s="84"/>
      <c r="N37" s="84"/>
      <c r="O37" s="84"/>
      <c r="P37" s="84"/>
    </row>
    <row r="38" spans="1:16" x14ac:dyDescent="0.35">
      <c r="A38" s="7" t="s">
        <v>26</v>
      </c>
      <c r="B38" s="31">
        <v>28</v>
      </c>
      <c r="C38" s="31">
        <v>39</v>
      </c>
      <c r="D38" s="84"/>
      <c r="E38" s="84"/>
      <c r="F38" s="84"/>
      <c r="G38" s="84"/>
      <c r="H38" s="92"/>
      <c r="I38" s="84"/>
      <c r="J38" s="84"/>
      <c r="K38" s="84"/>
      <c r="L38" s="84"/>
      <c r="M38" s="84"/>
      <c r="N38" s="84"/>
      <c r="O38" s="84"/>
      <c r="P38" s="84"/>
    </row>
    <row r="39" spans="1:16" x14ac:dyDescent="0.35">
      <c r="A39" s="4" t="s">
        <v>27</v>
      </c>
      <c r="B39" s="16">
        <f>B38/B37</f>
        <v>0.84848484848484851</v>
      </c>
      <c r="C39" s="16">
        <f>C38/C37</f>
        <v>0.95121951219512191</v>
      </c>
      <c r="D39" s="84"/>
      <c r="E39" s="84"/>
      <c r="F39" s="84"/>
      <c r="G39" s="84"/>
      <c r="H39" s="92"/>
      <c r="I39" s="84"/>
      <c r="J39" s="84"/>
      <c r="K39" s="84"/>
      <c r="L39" s="84"/>
      <c r="M39" s="84"/>
      <c r="N39" s="84"/>
      <c r="O39" s="84"/>
      <c r="P39" s="84"/>
    </row>
    <row r="40" spans="1:16" x14ac:dyDescent="0.35">
      <c r="A40" s="105" t="s">
        <v>28</v>
      </c>
      <c r="B40" s="9"/>
      <c r="C40" s="9"/>
      <c r="D40" s="84"/>
      <c r="E40" s="84"/>
      <c r="F40" s="84"/>
      <c r="G40" s="84"/>
      <c r="H40" s="92"/>
      <c r="I40" s="84"/>
      <c r="J40" s="84"/>
      <c r="K40" s="84"/>
      <c r="L40" s="84"/>
      <c r="M40" s="84"/>
      <c r="N40" s="84"/>
      <c r="O40" s="84"/>
      <c r="P40" s="84"/>
    </row>
    <row r="41" spans="1:16" x14ac:dyDescent="0.35">
      <c r="A41" s="106"/>
      <c r="B41" s="106"/>
      <c r="C41" s="106"/>
      <c r="D41" s="106"/>
      <c r="E41" s="8"/>
      <c r="F41" s="8"/>
      <c r="G41" s="8"/>
      <c r="H41" s="8"/>
      <c r="I41" s="8"/>
      <c r="J41" s="8"/>
      <c r="K41" s="8"/>
      <c r="L41" s="8"/>
      <c r="M41" s="84"/>
      <c r="N41" s="84"/>
      <c r="O41" s="84"/>
      <c r="P41" s="84"/>
    </row>
    <row r="42" spans="1:16" x14ac:dyDescent="0.35">
      <c r="A42" s="84"/>
      <c r="B42" s="84"/>
      <c r="C42" s="84"/>
      <c r="D42" s="84"/>
      <c r="E42" s="84"/>
      <c r="F42" s="84"/>
      <c r="G42" s="84"/>
      <c r="H42" s="84"/>
      <c r="I42" s="84"/>
      <c r="J42" s="84"/>
      <c r="K42" s="84"/>
      <c r="L42" s="84"/>
      <c r="M42" s="84"/>
      <c r="N42" s="84"/>
      <c r="O42" s="84"/>
      <c r="P42" s="84"/>
    </row>
    <row r="43" spans="1:16" x14ac:dyDescent="0.35">
      <c r="A43" s="1" t="s">
        <v>29</v>
      </c>
      <c r="B43" s="93"/>
      <c r="C43" s="84"/>
      <c r="D43" s="84"/>
      <c r="E43" s="84"/>
      <c r="F43" s="84"/>
      <c r="G43" s="84"/>
      <c r="H43" s="84"/>
      <c r="I43" s="84"/>
      <c r="J43" s="84"/>
      <c r="K43" s="84"/>
      <c r="L43" s="84"/>
      <c r="M43" s="84"/>
      <c r="N43" s="84"/>
      <c r="O43" s="84"/>
      <c r="P43" s="84"/>
    </row>
    <row r="44" spans="1:16" x14ac:dyDescent="0.35">
      <c r="A44" s="4" t="s">
        <v>30</v>
      </c>
      <c r="B44" s="15">
        <v>9.4908862350722795E-2</v>
      </c>
      <c r="C44" s="84"/>
      <c r="D44" s="84"/>
      <c r="E44" s="84"/>
      <c r="F44" s="84"/>
      <c r="G44" s="84"/>
      <c r="H44" s="84"/>
      <c r="I44" s="84"/>
      <c r="J44" s="84"/>
      <c r="K44" s="84"/>
      <c r="L44" s="84"/>
      <c r="M44" s="84"/>
      <c r="N44" s="84"/>
      <c r="O44" s="84"/>
      <c r="P44" s="84"/>
    </row>
    <row r="45" spans="1:16" x14ac:dyDescent="0.35">
      <c r="A45" s="4" t="s">
        <v>31</v>
      </c>
      <c r="B45" s="15">
        <f>100%-B44</f>
        <v>0.90509113764927718</v>
      </c>
      <c r="C45" s="84"/>
      <c r="D45" s="84"/>
      <c r="E45" s="84"/>
      <c r="F45" s="84"/>
      <c r="G45" s="84"/>
      <c r="H45" s="84"/>
      <c r="I45" s="84"/>
      <c r="J45" s="84"/>
      <c r="K45" s="84"/>
      <c r="L45" s="84"/>
      <c r="M45" s="84"/>
      <c r="N45" s="84"/>
      <c r="O45" s="84"/>
      <c r="P45" s="84"/>
    </row>
    <row r="46" spans="1:16" x14ac:dyDescent="0.35">
      <c r="A46" s="84"/>
      <c r="B46" s="84"/>
      <c r="C46" s="84"/>
      <c r="D46" s="84"/>
      <c r="E46" s="84"/>
      <c r="F46" s="84"/>
      <c r="G46" s="84"/>
      <c r="H46" s="84"/>
      <c r="I46" s="84"/>
      <c r="J46" s="84"/>
      <c r="K46" s="84"/>
      <c r="L46" s="84"/>
      <c r="M46" s="84"/>
      <c r="N46" s="84"/>
      <c r="O46" s="84"/>
      <c r="P46" s="84"/>
    </row>
    <row r="47" spans="1:16" x14ac:dyDescent="0.35">
      <c r="A47" s="205" t="s">
        <v>32</v>
      </c>
      <c r="B47" s="205"/>
      <c r="C47" s="205"/>
      <c r="D47" s="84"/>
      <c r="E47" s="84"/>
      <c r="F47" s="84"/>
      <c r="G47" s="84"/>
      <c r="H47" s="84"/>
      <c r="I47" s="84"/>
      <c r="J47" s="84"/>
      <c r="K47" s="84"/>
      <c r="L47" s="84"/>
      <c r="M47" s="84"/>
      <c r="N47" s="84"/>
      <c r="O47" s="84"/>
      <c r="P47" s="84"/>
    </row>
    <row r="48" spans="1:16" x14ac:dyDescent="0.35">
      <c r="A48" s="3"/>
      <c r="B48" s="3" t="s">
        <v>1</v>
      </c>
      <c r="C48" s="3" t="s">
        <v>2</v>
      </c>
      <c r="D48" s="84"/>
      <c r="E48" s="84"/>
      <c r="F48" s="84"/>
      <c r="G48" s="84"/>
      <c r="H48" s="84"/>
      <c r="I48" s="84"/>
      <c r="J48" s="84"/>
      <c r="K48" s="84"/>
      <c r="L48" s="84"/>
      <c r="M48" s="84"/>
      <c r="N48" s="84"/>
      <c r="O48" s="84"/>
      <c r="P48" s="84"/>
    </row>
    <row r="49" spans="1:16" x14ac:dyDescent="0.35">
      <c r="A49" s="4" t="s">
        <v>33</v>
      </c>
      <c r="B49" s="107">
        <v>0.43</v>
      </c>
      <c r="C49" s="107">
        <f>1-B49</f>
        <v>0.57000000000000006</v>
      </c>
      <c r="D49" s="84"/>
      <c r="E49" s="84"/>
      <c r="F49" s="84"/>
      <c r="G49" s="84"/>
      <c r="H49" s="84"/>
      <c r="I49" s="84"/>
      <c r="J49" s="84"/>
      <c r="K49" s="84"/>
      <c r="L49" s="84"/>
      <c r="M49" s="84"/>
      <c r="N49" s="84"/>
      <c r="O49" s="84"/>
      <c r="P49" s="84"/>
    </row>
    <row r="50" spans="1:16" x14ac:dyDescent="0.35">
      <c r="A50" s="4" t="s">
        <v>34</v>
      </c>
      <c r="B50" s="107">
        <v>0.5</v>
      </c>
      <c r="C50" s="107">
        <v>0.5</v>
      </c>
      <c r="D50" s="84"/>
      <c r="E50" s="84"/>
      <c r="F50" s="84"/>
      <c r="G50" s="84"/>
      <c r="H50" s="84"/>
      <c r="I50" s="84"/>
      <c r="J50" s="84"/>
      <c r="K50" s="84"/>
      <c r="L50" s="84"/>
      <c r="M50" s="84"/>
      <c r="N50" s="84"/>
      <c r="O50" s="84"/>
      <c r="P50" s="84"/>
    </row>
    <row r="51" spans="1:16" x14ac:dyDescent="0.35">
      <c r="A51" s="4" t="s">
        <v>35</v>
      </c>
      <c r="B51" s="107">
        <v>0.43</v>
      </c>
      <c r="C51" s="107">
        <v>0.56999999999999995</v>
      </c>
      <c r="D51" s="84"/>
      <c r="E51" s="84"/>
      <c r="F51" s="84"/>
      <c r="G51" s="84"/>
      <c r="H51" s="84"/>
      <c r="I51" s="84"/>
      <c r="J51" s="84"/>
      <c r="K51" s="84"/>
      <c r="L51" s="84"/>
      <c r="M51" s="84"/>
      <c r="N51" s="84"/>
      <c r="O51" s="84"/>
      <c r="P51" s="84"/>
    </row>
    <row r="52" spans="1:16" x14ac:dyDescent="0.35">
      <c r="A52" s="84"/>
      <c r="B52" s="94"/>
      <c r="C52" s="94"/>
      <c r="D52" s="84"/>
      <c r="E52" s="84"/>
      <c r="F52" s="84"/>
      <c r="G52" s="84"/>
      <c r="H52" s="84"/>
      <c r="I52" s="84"/>
      <c r="J52" s="84"/>
      <c r="K52" s="84"/>
      <c r="L52" s="84"/>
      <c r="M52" s="84"/>
      <c r="N52" s="84"/>
      <c r="O52" s="84"/>
      <c r="P52" s="84"/>
    </row>
    <row r="53" spans="1:16" x14ac:dyDescent="0.35">
      <c r="A53" s="195" t="s">
        <v>47</v>
      </c>
      <c r="B53" s="195"/>
      <c r="C53" s="195"/>
      <c r="D53" s="95"/>
      <c r="E53" s="34" t="s">
        <v>48</v>
      </c>
      <c r="F53" s="35"/>
      <c r="G53" s="11"/>
      <c r="H53" s="11"/>
      <c r="I53" s="95"/>
      <c r="J53" s="84"/>
      <c r="K53" s="84"/>
      <c r="L53" s="84"/>
      <c r="M53" s="84"/>
      <c r="N53" s="84"/>
      <c r="O53" s="84"/>
      <c r="P53" s="84"/>
    </row>
    <row r="54" spans="1:16" x14ac:dyDescent="0.35">
      <c r="A54" s="33" t="s">
        <v>36</v>
      </c>
      <c r="B54" s="33" t="s">
        <v>1</v>
      </c>
      <c r="C54" s="33" t="s">
        <v>37</v>
      </c>
      <c r="D54" s="84"/>
      <c r="E54" s="33" t="s">
        <v>36</v>
      </c>
      <c r="F54" s="33" t="s">
        <v>49</v>
      </c>
      <c r="G54" s="84"/>
      <c r="H54" s="84"/>
      <c r="I54" s="84"/>
      <c r="J54" s="84"/>
      <c r="K54" s="84"/>
      <c r="L54" s="84"/>
      <c r="M54" s="84"/>
      <c r="N54" s="84"/>
      <c r="O54" s="84"/>
      <c r="P54" s="84"/>
    </row>
    <row r="55" spans="1:16" ht="15" customHeight="1" x14ac:dyDescent="0.35">
      <c r="A55" s="25">
        <v>1</v>
      </c>
      <c r="B55" s="32">
        <v>0.65454545454545454</v>
      </c>
      <c r="C55" s="32">
        <v>0.34545454545454546</v>
      </c>
      <c r="D55" s="84"/>
      <c r="E55" s="25">
        <v>1</v>
      </c>
      <c r="F55" s="32">
        <v>1.1295930419515521</v>
      </c>
      <c r="G55" s="84"/>
      <c r="H55" s="84"/>
      <c r="I55" s="98"/>
      <c r="J55" s="98"/>
      <c r="K55" s="84"/>
      <c r="L55" s="84"/>
      <c r="M55" s="84"/>
      <c r="N55" s="84"/>
      <c r="O55" s="84"/>
      <c r="P55" s="84"/>
    </row>
    <row r="56" spans="1:16" x14ac:dyDescent="0.35">
      <c r="A56" s="25">
        <v>2</v>
      </c>
      <c r="B56" s="32">
        <v>0.62380952380952381</v>
      </c>
      <c r="C56" s="32">
        <v>0.37619047619047619</v>
      </c>
      <c r="D56" s="84"/>
      <c r="E56" s="25">
        <v>2</v>
      </c>
      <c r="F56" s="32">
        <v>1.00581479608179</v>
      </c>
      <c r="G56" s="84"/>
      <c r="H56" s="98"/>
      <c r="I56" s="98"/>
      <c r="J56" s="98"/>
      <c r="K56" s="84"/>
      <c r="L56" s="84"/>
      <c r="M56" s="84"/>
      <c r="N56" s="84"/>
      <c r="O56" s="84"/>
      <c r="P56" s="84"/>
    </row>
    <row r="57" spans="1:16" ht="15" customHeight="1" x14ac:dyDescent="0.35">
      <c r="A57" s="25">
        <v>3</v>
      </c>
      <c r="B57" s="32">
        <v>0.48008849557522126</v>
      </c>
      <c r="C57" s="32">
        <v>0.51991150442477874</v>
      </c>
      <c r="D57" s="84"/>
      <c r="E57" s="25">
        <v>3</v>
      </c>
      <c r="F57" s="32">
        <v>0.83104979708088766</v>
      </c>
      <c r="G57" s="84"/>
      <c r="H57" s="98"/>
      <c r="I57" s="98"/>
      <c r="J57" s="98"/>
      <c r="K57" s="84"/>
      <c r="L57" s="84"/>
      <c r="M57" s="84"/>
      <c r="N57" s="84"/>
      <c r="O57" s="84"/>
      <c r="P57" s="84"/>
    </row>
    <row r="58" spans="1:16" x14ac:dyDescent="0.35">
      <c r="A58" s="25">
        <v>4</v>
      </c>
      <c r="B58" s="32">
        <v>0.43854748603351956</v>
      </c>
      <c r="C58" s="32">
        <v>0.56145251396648044</v>
      </c>
      <c r="D58" s="84"/>
      <c r="E58" s="25">
        <v>4</v>
      </c>
      <c r="F58" s="32">
        <v>0.88727060829002802</v>
      </c>
      <c r="G58" s="84"/>
      <c r="H58" s="98"/>
      <c r="I58" s="98"/>
      <c r="J58" s="98"/>
      <c r="K58" s="84"/>
      <c r="L58" s="84"/>
      <c r="M58" s="84"/>
      <c r="N58" s="84"/>
      <c r="O58" s="84"/>
      <c r="P58" s="84"/>
    </row>
    <row r="59" spans="1:16" x14ac:dyDescent="0.35">
      <c r="A59" s="25">
        <v>5</v>
      </c>
      <c r="B59" s="32">
        <v>0.33200000000000002</v>
      </c>
      <c r="C59" s="32">
        <v>0.66800000000000004</v>
      </c>
      <c r="D59" s="84"/>
      <c r="E59" s="25">
        <v>5</v>
      </c>
      <c r="F59" s="32">
        <v>0.91102070702420701</v>
      </c>
      <c r="G59" s="84"/>
      <c r="H59" s="98"/>
      <c r="I59" s="98"/>
      <c r="J59" s="98"/>
      <c r="K59" s="84"/>
      <c r="L59" s="84"/>
      <c r="M59" s="84"/>
      <c r="N59" s="84"/>
      <c r="O59" s="84"/>
      <c r="P59" s="84"/>
    </row>
    <row r="60" spans="1:16" x14ac:dyDescent="0.35">
      <c r="A60" s="25">
        <v>6</v>
      </c>
      <c r="B60" s="32">
        <v>0.37142857142857144</v>
      </c>
      <c r="C60" s="32">
        <v>0.62857142857142856</v>
      </c>
      <c r="D60" s="84"/>
      <c r="E60" s="25">
        <v>6</v>
      </c>
      <c r="F60" s="32">
        <v>0.93833965552534393</v>
      </c>
      <c r="G60" s="84"/>
      <c r="H60" s="98"/>
      <c r="I60" s="98"/>
      <c r="J60" s="98"/>
      <c r="K60" s="84"/>
      <c r="L60" s="84"/>
      <c r="M60" s="84"/>
      <c r="N60" s="84"/>
      <c r="O60" s="84"/>
      <c r="P60" s="84"/>
    </row>
    <row r="61" spans="1:16" x14ac:dyDescent="0.35">
      <c r="A61" s="25">
        <v>7</v>
      </c>
      <c r="B61" s="32">
        <v>0</v>
      </c>
      <c r="C61" s="32">
        <v>1</v>
      </c>
      <c r="D61" s="84"/>
      <c r="E61" s="25">
        <v>7</v>
      </c>
      <c r="F61" s="32">
        <v>0</v>
      </c>
      <c r="G61" s="84"/>
      <c r="H61" s="98"/>
      <c r="I61" s="98"/>
      <c r="J61" s="98"/>
      <c r="K61" s="84"/>
      <c r="L61" s="84"/>
      <c r="M61" s="84"/>
      <c r="N61" s="84"/>
      <c r="O61" s="84"/>
      <c r="P61" s="84"/>
    </row>
    <row r="62" spans="1:16" x14ac:dyDescent="0.35">
      <c r="A62" s="26" t="s">
        <v>38</v>
      </c>
      <c r="B62" s="32">
        <v>0.25</v>
      </c>
      <c r="C62" s="32">
        <v>0.75</v>
      </c>
      <c r="D62" s="84"/>
      <c r="E62" s="26" t="s">
        <v>38</v>
      </c>
      <c r="F62" s="32">
        <v>1.5333333333333334</v>
      </c>
      <c r="G62" s="84"/>
      <c r="H62" s="98"/>
      <c r="I62" s="98"/>
      <c r="J62" s="98"/>
      <c r="K62" s="84"/>
      <c r="L62" s="84"/>
      <c r="M62" s="84"/>
      <c r="N62" s="84"/>
      <c r="O62" s="84"/>
      <c r="P62" s="84"/>
    </row>
    <row r="63" spans="1:16" x14ac:dyDescent="0.35">
      <c r="A63" s="96"/>
      <c r="B63" s="97"/>
      <c r="C63" s="97"/>
      <c r="D63" s="84"/>
      <c r="E63" s="96"/>
      <c r="F63" s="97"/>
      <c r="G63" s="84"/>
      <c r="H63" s="98"/>
      <c r="I63" s="98"/>
      <c r="J63" s="98"/>
      <c r="K63" s="84"/>
      <c r="L63" s="84"/>
      <c r="M63" s="84"/>
      <c r="N63" s="84"/>
      <c r="O63" s="84"/>
      <c r="P63" s="84"/>
    </row>
    <row r="64" spans="1:16" ht="15" customHeight="1" x14ac:dyDescent="0.35">
      <c r="A64" s="84"/>
      <c r="B64" s="84"/>
      <c r="C64" s="84"/>
      <c r="D64" s="84"/>
      <c r="E64" s="200" t="s">
        <v>57</v>
      </c>
      <c r="F64" s="200"/>
      <c r="G64" s="200"/>
      <c r="H64" s="200"/>
      <c r="I64" s="200"/>
      <c r="J64" s="200"/>
      <c r="K64" s="200"/>
      <c r="L64" s="84"/>
      <c r="M64" s="84"/>
      <c r="N64" s="84"/>
      <c r="O64" s="84"/>
      <c r="P64" s="84"/>
    </row>
    <row r="65" spans="1:16" x14ac:dyDescent="0.35">
      <c r="A65" s="84"/>
      <c r="B65" s="84"/>
      <c r="C65" s="84"/>
      <c r="D65" s="84"/>
      <c r="E65" s="200"/>
      <c r="F65" s="200"/>
      <c r="G65" s="200"/>
      <c r="H65" s="200"/>
      <c r="I65" s="200"/>
      <c r="J65" s="200"/>
      <c r="K65" s="200"/>
      <c r="L65" s="84"/>
      <c r="M65" s="84"/>
      <c r="N65" s="84"/>
      <c r="O65" s="84"/>
      <c r="P65" s="84"/>
    </row>
    <row r="66" spans="1:16" x14ac:dyDescent="0.35">
      <c r="A66" s="84"/>
      <c r="B66" s="84"/>
      <c r="C66" s="84"/>
      <c r="D66" s="84"/>
      <c r="E66" s="200"/>
      <c r="F66" s="200"/>
      <c r="G66" s="200"/>
      <c r="H66" s="200"/>
      <c r="I66" s="200"/>
      <c r="J66" s="200"/>
      <c r="K66" s="200"/>
      <c r="L66" s="99"/>
      <c r="M66" s="99"/>
      <c r="N66" s="99"/>
      <c r="O66" s="99"/>
      <c r="P66" s="99"/>
    </row>
    <row r="67" spans="1:16" x14ac:dyDescent="0.35">
      <c r="A67" s="84"/>
      <c r="B67" s="84"/>
      <c r="C67" s="84"/>
      <c r="D67" s="84"/>
      <c r="E67" s="100"/>
      <c r="F67" s="100"/>
      <c r="G67" s="100"/>
      <c r="H67" s="100"/>
      <c r="I67" s="100"/>
      <c r="J67" s="100"/>
      <c r="K67" s="100"/>
      <c r="L67" s="99"/>
      <c r="M67" s="99"/>
      <c r="N67" s="99"/>
      <c r="O67" s="99"/>
      <c r="P67" s="99"/>
    </row>
    <row r="68" spans="1:16" x14ac:dyDescent="0.35">
      <c r="A68" s="84"/>
      <c r="B68" s="84"/>
      <c r="C68" s="84"/>
      <c r="D68" s="84"/>
      <c r="E68" s="100"/>
      <c r="F68" s="100"/>
      <c r="G68" s="100"/>
      <c r="H68" s="100"/>
      <c r="I68" s="100"/>
      <c r="J68" s="100"/>
      <c r="K68" s="100"/>
      <c r="L68" s="99"/>
      <c r="M68" s="99"/>
      <c r="N68" s="99"/>
      <c r="O68" s="99"/>
      <c r="P68" s="99"/>
    </row>
    <row r="69" spans="1:16" x14ac:dyDescent="0.35">
      <c r="A69" s="93" t="s">
        <v>59</v>
      </c>
      <c r="B69" s="84"/>
      <c r="C69" s="84"/>
      <c r="D69" s="84"/>
      <c r="E69" s="93" t="s">
        <v>50</v>
      </c>
      <c r="F69" s="84"/>
      <c r="G69" s="84"/>
      <c r="H69" s="98"/>
      <c r="I69" s="98"/>
      <c r="J69" s="98"/>
      <c r="K69" s="99"/>
      <c r="L69" s="99"/>
      <c r="M69" s="99"/>
      <c r="N69" s="99"/>
      <c r="O69" s="99"/>
      <c r="P69" s="99"/>
    </row>
    <row r="70" spans="1:16" ht="43.5" x14ac:dyDescent="0.35">
      <c r="A70" s="3" t="s">
        <v>60</v>
      </c>
      <c r="B70" s="36" t="s">
        <v>58</v>
      </c>
      <c r="C70" s="84"/>
      <c r="D70" s="84"/>
      <c r="E70" s="3" t="s">
        <v>54</v>
      </c>
      <c r="F70" s="36" t="s">
        <v>55</v>
      </c>
      <c r="G70" s="84"/>
      <c r="H70" s="98"/>
      <c r="I70" s="98"/>
      <c r="J70" s="98"/>
      <c r="K70" s="99"/>
      <c r="L70" s="99"/>
      <c r="M70" s="99"/>
      <c r="N70" s="99"/>
      <c r="O70" s="99"/>
      <c r="P70" s="99"/>
    </row>
    <row r="71" spans="1:16" x14ac:dyDescent="0.35">
      <c r="A71" s="25" t="s">
        <v>65</v>
      </c>
      <c r="B71" s="38">
        <v>0.14299999999999999</v>
      </c>
      <c r="C71" s="84"/>
      <c r="D71" s="84"/>
      <c r="E71" s="25" t="s">
        <v>51</v>
      </c>
      <c r="F71" s="32">
        <v>0</v>
      </c>
      <c r="G71" s="84"/>
      <c r="H71" s="84"/>
      <c r="I71" s="98"/>
      <c r="J71" s="98"/>
      <c r="K71" s="99"/>
      <c r="L71" s="99"/>
      <c r="M71" s="99"/>
      <c r="N71" s="99"/>
      <c r="O71" s="99"/>
      <c r="P71" s="99"/>
    </row>
    <row r="72" spans="1:16" x14ac:dyDescent="0.35">
      <c r="A72" s="84"/>
      <c r="B72" s="84"/>
      <c r="C72" s="84"/>
      <c r="D72" s="84"/>
      <c r="E72" s="25" t="s">
        <v>52</v>
      </c>
      <c r="F72" s="32">
        <v>0</v>
      </c>
      <c r="G72" s="84"/>
      <c r="H72" s="98"/>
      <c r="I72" s="98"/>
      <c r="J72" s="98"/>
      <c r="K72" s="99"/>
      <c r="L72" s="99"/>
      <c r="M72" s="99"/>
      <c r="N72" s="99"/>
      <c r="O72" s="99"/>
      <c r="P72" s="99"/>
    </row>
    <row r="73" spans="1:16" x14ac:dyDescent="0.35">
      <c r="A73" s="102" t="s">
        <v>39</v>
      </c>
      <c r="B73" s="84"/>
      <c r="C73" s="84"/>
      <c r="D73" s="84"/>
      <c r="E73" s="37" t="s">
        <v>53</v>
      </c>
      <c r="F73" s="32">
        <v>0</v>
      </c>
      <c r="G73" s="84"/>
      <c r="H73" s="99"/>
      <c r="I73" s="99"/>
      <c r="J73" s="99"/>
      <c r="K73" s="99"/>
      <c r="L73" s="99"/>
      <c r="M73" s="99"/>
      <c r="N73" s="99"/>
      <c r="O73" s="99"/>
      <c r="P73" s="99"/>
    </row>
    <row r="74" spans="1:16" s="10" customFormat="1" ht="27.75" customHeight="1" x14ac:dyDescent="0.35">
      <c r="A74" s="101"/>
      <c r="B74" s="101"/>
      <c r="C74" s="101"/>
      <c r="D74" s="101"/>
      <c r="E74" s="198" t="s">
        <v>56</v>
      </c>
      <c r="F74" s="199"/>
      <c r="G74" s="101"/>
      <c r="H74" s="99"/>
      <c r="I74" s="99"/>
      <c r="J74" s="99"/>
      <c r="K74" s="99"/>
      <c r="L74" s="99"/>
      <c r="M74" s="99"/>
      <c r="N74" s="99"/>
      <c r="O74" s="99"/>
      <c r="P74" s="99"/>
    </row>
    <row r="75" spans="1:16" ht="15" customHeight="1" x14ac:dyDescent="0.35">
      <c r="A75" s="84"/>
      <c r="B75" s="95"/>
      <c r="C75" s="95"/>
      <c r="D75" s="95"/>
      <c r="E75" s="95"/>
      <c r="F75" s="95"/>
      <c r="G75" s="84"/>
      <c r="H75" s="84"/>
      <c r="I75" s="84"/>
      <c r="J75" s="84"/>
      <c r="K75" s="84"/>
      <c r="L75" s="84"/>
      <c r="M75" s="84"/>
      <c r="N75" s="84"/>
      <c r="O75" s="84"/>
      <c r="P75" s="84"/>
    </row>
    <row r="76" spans="1:16" x14ac:dyDescent="0.35">
      <c r="A76" s="95"/>
      <c r="B76" s="95"/>
      <c r="C76" s="95"/>
      <c r="D76" s="95"/>
      <c r="E76" s="95"/>
      <c r="F76" s="95"/>
      <c r="G76" s="84"/>
      <c r="H76" s="84"/>
      <c r="I76" s="84"/>
      <c r="J76" s="84"/>
      <c r="K76" s="84"/>
      <c r="L76" s="84"/>
      <c r="M76" s="84"/>
      <c r="N76" s="84"/>
      <c r="O76" s="84"/>
      <c r="P76" s="84"/>
    </row>
    <row r="77" spans="1:16" x14ac:dyDescent="0.35">
      <c r="A77" s="95"/>
      <c r="B77" s="95"/>
      <c r="C77" s="95"/>
      <c r="D77" s="95"/>
      <c r="E77" s="95"/>
      <c r="F77" s="95"/>
      <c r="G77" s="84"/>
      <c r="H77" s="84"/>
      <c r="I77" s="84"/>
      <c r="J77" s="84"/>
      <c r="K77" s="84"/>
      <c r="L77" s="84"/>
      <c r="M77" s="84"/>
      <c r="N77" s="84"/>
      <c r="O77" s="84"/>
      <c r="P77" s="84"/>
    </row>
    <row r="78" spans="1:16" x14ac:dyDescent="0.35">
      <c r="A78" s="95"/>
      <c r="B78" s="95"/>
      <c r="C78" s="95"/>
      <c r="D78" s="95"/>
      <c r="E78" s="95"/>
      <c r="F78" s="95"/>
      <c r="G78" s="84"/>
      <c r="H78" s="84"/>
      <c r="I78" s="84"/>
      <c r="J78" s="84"/>
      <c r="K78" s="84"/>
      <c r="L78" s="84"/>
      <c r="M78" s="84"/>
      <c r="N78" s="84"/>
      <c r="O78" s="84"/>
      <c r="P78" s="84"/>
    </row>
    <row r="79" spans="1:16" x14ac:dyDescent="0.35">
      <c r="A79" s="95"/>
      <c r="B79" s="95"/>
      <c r="C79" s="95"/>
      <c r="D79" s="95"/>
      <c r="E79" s="95"/>
      <c r="F79" s="95"/>
      <c r="G79" s="84"/>
      <c r="H79" s="84"/>
      <c r="I79" s="84"/>
      <c r="J79" s="84"/>
      <c r="K79" s="84"/>
      <c r="L79" s="84"/>
      <c r="M79" s="84"/>
      <c r="N79" s="84"/>
      <c r="O79" s="84"/>
      <c r="P79" s="84"/>
    </row>
    <row r="80" spans="1:16" x14ac:dyDescent="0.35">
      <c r="A80" s="95"/>
      <c r="B80" s="95"/>
      <c r="C80" s="95"/>
      <c r="D80" s="95"/>
      <c r="E80" s="95"/>
      <c r="F80" s="95"/>
      <c r="G80" s="84"/>
      <c r="H80" s="84"/>
      <c r="I80" s="84"/>
      <c r="J80" s="84"/>
      <c r="K80" s="84"/>
      <c r="L80" s="84"/>
      <c r="M80" s="84"/>
      <c r="N80" s="84"/>
      <c r="O80" s="84"/>
      <c r="P80" s="84"/>
    </row>
    <row r="81" spans="1:16" x14ac:dyDescent="0.35">
      <c r="A81" s="95"/>
      <c r="B81" s="95"/>
      <c r="C81" s="95"/>
      <c r="D81" s="95"/>
      <c r="E81" s="95"/>
      <c r="F81" s="95"/>
      <c r="G81" s="84"/>
      <c r="H81" s="84"/>
      <c r="I81" s="84"/>
      <c r="J81" s="84"/>
      <c r="K81" s="84"/>
      <c r="L81" s="84"/>
      <c r="M81" s="84"/>
      <c r="N81" s="84"/>
      <c r="O81" s="84"/>
      <c r="P81" s="84"/>
    </row>
    <row r="82" spans="1:16" x14ac:dyDescent="0.35">
      <c r="A82" s="12"/>
      <c r="B82" s="11"/>
      <c r="C82" s="11"/>
      <c r="D82" s="11"/>
      <c r="E82" s="11"/>
      <c r="F82" s="11"/>
    </row>
    <row r="83" spans="1:16" x14ac:dyDescent="0.35">
      <c r="A83" s="11"/>
      <c r="B83" s="11"/>
      <c r="C83" s="11"/>
      <c r="D83" s="11"/>
      <c r="E83" s="11"/>
      <c r="F83" s="11"/>
    </row>
  </sheetData>
  <mergeCells count="19">
    <mergeCell ref="E74:F74"/>
    <mergeCell ref="E64:K66"/>
    <mergeCell ref="B28:C28"/>
    <mergeCell ref="D28:E28"/>
    <mergeCell ref="F28:G28"/>
    <mergeCell ref="H28:I28"/>
    <mergeCell ref="J28:K28"/>
    <mergeCell ref="B31:C31"/>
    <mergeCell ref="D31:E31"/>
    <mergeCell ref="F31:G31"/>
    <mergeCell ref="H31:I31"/>
    <mergeCell ref="J31:K31"/>
    <mergeCell ref="A53:C53"/>
    <mergeCell ref="A47:C47"/>
    <mergeCell ref="A33:C33"/>
    <mergeCell ref="A27:K27"/>
    <mergeCell ref="A18:D18"/>
    <mergeCell ref="A11:D11"/>
    <mergeCell ref="A2:D2"/>
  </mergeCells>
  <conditionalFormatting sqref="B55:C63">
    <cfRule type="dataBar" priority="5">
      <dataBar>
        <cfvo type="min"/>
        <cfvo type="max"/>
        <color rgb="FF63C384"/>
      </dataBar>
      <extLst>
        <ext xmlns:x14="http://schemas.microsoft.com/office/spreadsheetml/2009/9/main" uri="{B025F937-C7B1-47D3-B67F-A62EFF666E3E}">
          <x14:id>{F2BCCCF0-E44F-46B8-829A-86EAA7CABD11}</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2BCCCF0-E44F-46B8-829A-86EAA7CABD11}">
            <x14:dataBar minLength="0" maxLength="100" border="1" negativeBarBorderColorSameAsPositive="0">
              <x14:cfvo type="autoMin"/>
              <x14:cfvo type="autoMax"/>
              <x14:borderColor rgb="FF63C384"/>
              <x14:negativeFillColor rgb="FFFF0000"/>
              <x14:negativeBorderColor rgb="FFFF0000"/>
              <x14:axisColor rgb="FF000000"/>
            </x14:dataBar>
          </x14:cfRule>
          <xm:sqref>B55:C63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23B70-69B2-4CA4-9BCB-F757F364396A}">
  <dimension ref="A1:M17"/>
  <sheetViews>
    <sheetView workbookViewId="0">
      <selection activeCell="B6" sqref="B6"/>
    </sheetView>
  </sheetViews>
  <sheetFormatPr defaultRowHeight="14.5" x14ac:dyDescent="0.35"/>
  <cols>
    <col min="2" max="2" width="81.453125" customWidth="1"/>
    <col min="3" max="3" width="12.453125" customWidth="1"/>
    <col min="4" max="4" width="12.90625" customWidth="1"/>
    <col min="5" max="5" width="10.7265625" customWidth="1"/>
    <col min="6" max="6" width="10.54296875" customWidth="1"/>
    <col min="8" max="8" width="9.08984375" customWidth="1"/>
  </cols>
  <sheetData>
    <row r="1" spans="1:13" x14ac:dyDescent="0.35">
      <c r="A1" s="8"/>
      <c r="B1" s="8"/>
      <c r="C1" s="8"/>
      <c r="D1" s="8"/>
      <c r="E1" s="8"/>
      <c r="F1" s="8"/>
      <c r="G1" s="8"/>
      <c r="H1" s="8"/>
      <c r="I1" s="8"/>
      <c r="J1" s="8"/>
      <c r="K1" s="8"/>
      <c r="L1" s="8"/>
      <c r="M1" s="146"/>
    </row>
    <row r="2" spans="1:13" x14ac:dyDescent="0.35">
      <c r="A2" s="8"/>
      <c r="B2" s="8"/>
      <c r="C2" s="8"/>
      <c r="D2" s="8"/>
      <c r="E2" s="8"/>
      <c r="F2" s="8"/>
      <c r="G2" s="8"/>
      <c r="H2" s="8"/>
      <c r="I2" s="8"/>
      <c r="J2" s="8"/>
      <c r="K2" s="8"/>
      <c r="L2" s="8"/>
      <c r="M2" s="146"/>
    </row>
    <row r="3" spans="1:13" x14ac:dyDescent="0.35">
      <c r="A3" s="8"/>
      <c r="B3" s="8"/>
      <c r="C3" s="8"/>
      <c r="D3" s="8"/>
      <c r="E3" s="8"/>
      <c r="F3" s="8"/>
      <c r="G3" s="8"/>
      <c r="H3" s="8"/>
      <c r="I3" s="8"/>
      <c r="J3" s="8"/>
      <c r="K3" s="8"/>
      <c r="L3" s="8"/>
      <c r="M3" s="146"/>
    </row>
    <row r="4" spans="1:13" x14ac:dyDescent="0.35">
      <c r="A4" s="8"/>
      <c r="B4" s="113" t="s">
        <v>152</v>
      </c>
      <c r="C4" s="129">
        <v>2014</v>
      </c>
      <c r="D4" s="129">
        <v>2015</v>
      </c>
      <c r="E4" s="114">
        <v>2016</v>
      </c>
      <c r="F4" s="114">
        <v>2017</v>
      </c>
      <c r="G4" s="114">
        <v>2018</v>
      </c>
      <c r="H4" s="114">
        <v>2019</v>
      </c>
      <c r="I4" s="129" t="s">
        <v>153</v>
      </c>
      <c r="J4" s="8"/>
      <c r="K4" s="8"/>
      <c r="L4" s="8"/>
      <c r="M4" s="146"/>
    </row>
    <row r="5" spans="1:13" ht="58" x14ac:dyDescent="0.35">
      <c r="A5" s="8"/>
      <c r="B5" s="108" t="s">
        <v>173</v>
      </c>
      <c r="C5" s="130">
        <v>1.1000000000000001</v>
      </c>
      <c r="D5" s="130">
        <v>1.08</v>
      </c>
      <c r="E5" s="120">
        <v>1</v>
      </c>
      <c r="F5" s="120">
        <v>1.34</v>
      </c>
      <c r="G5" s="120">
        <v>2.11</v>
      </c>
      <c r="H5" s="120">
        <v>2</v>
      </c>
      <c r="I5" s="115">
        <v>1</v>
      </c>
      <c r="J5" s="8"/>
      <c r="K5" s="8"/>
      <c r="L5" s="8"/>
      <c r="M5" s="146"/>
    </row>
    <row r="6" spans="1:13" ht="43.5" x14ac:dyDescent="0.35">
      <c r="A6" s="8"/>
      <c r="B6" s="109" t="s">
        <v>174</v>
      </c>
      <c r="C6" s="161">
        <v>2.2000000000000002</v>
      </c>
      <c r="D6" s="161">
        <v>1.6</v>
      </c>
      <c r="E6" s="162">
        <v>2.23</v>
      </c>
      <c r="F6" s="162">
        <v>2.6</v>
      </c>
      <c r="G6" s="163">
        <v>1.3</v>
      </c>
      <c r="H6" s="121">
        <v>1.02</v>
      </c>
      <c r="I6" s="116" t="s">
        <v>154</v>
      </c>
      <c r="J6" s="8"/>
      <c r="K6" s="8"/>
      <c r="L6" s="8"/>
      <c r="M6" s="146"/>
    </row>
    <row r="7" spans="1:13" ht="29" x14ac:dyDescent="0.35">
      <c r="A7" s="8"/>
      <c r="B7" s="110" t="s">
        <v>156</v>
      </c>
      <c r="C7" s="119" t="s">
        <v>162</v>
      </c>
      <c r="D7" s="119" t="s">
        <v>157</v>
      </c>
      <c r="E7" s="111" t="s">
        <v>157</v>
      </c>
      <c r="F7" s="111" t="s">
        <v>158</v>
      </c>
      <c r="G7" s="119" t="s">
        <v>159</v>
      </c>
      <c r="H7" s="111" t="s">
        <v>161</v>
      </c>
      <c r="I7" s="112" t="s">
        <v>160</v>
      </c>
      <c r="J7" s="8"/>
      <c r="K7" s="8"/>
      <c r="L7" s="8"/>
      <c r="M7" s="146"/>
    </row>
    <row r="8" spans="1:13" ht="43.5" x14ac:dyDescent="0.35">
      <c r="A8" s="8"/>
      <c r="B8" s="108" t="s">
        <v>175</v>
      </c>
      <c r="C8" s="124">
        <v>14</v>
      </c>
      <c r="D8" s="124">
        <v>20</v>
      </c>
      <c r="E8" s="122">
        <v>20</v>
      </c>
      <c r="F8" s="123">
        <v>22</v>
      </c>
      <c r="G8" s="124">
        <v>22</v>
      </c>
      <c r="H8" s="123">
        <v>20</v>
      </c>
      <c r="I8" s="117" t="s">
        <v>155</v>
      </c>
      <c r="J8" s="8"/>
      <c r="K8" s="8"/>
      <c r="L8" s="8"/>
      <c r="M8" s="146"/>
    </row>
    <row r="9" spans="1:13" ht="43.5" x14ac:dyDescent="0.35">
      <c r="A9" s="8"/>
      <c r="B9" s="108" t="s">
        <v>176</v>
      </c>
      <c r="C9" s="130">
        <v>0.98</v>
      </c>
      <c r="D9" s="131">
        <v>0.999</v>
      </c>
      <c r="E9" s="125">
        <v>0.999</v>
      </c>
      <c r="F9" s="126">
        <v>0.997</v>
      </c>
      <c r="G9" s="127">
        <v>0.997</v>
      </c>
      <c r="H9" s="126">
        <v>0.93</v>
      </c>
      <c r="I9" s="115">
        <v>1</v>
      </c>
      <c r="J9" s="8"/>
      <c r="K9" s="8"/>
      <c r="L9" s="8"/>
      <c r="M9" s="146"/>
    </row>
    <row r="10" spans="1:13" ht="29" x14ac:dyDescent="0.35">
      <c r="A10" s="8"/>
      <c r="B10" s="110" t="s">
        <v>177</v>
      </c>
      <c r="C10" s="158">
        <v>0</v>
      </c>
      <c r="D10" s="158">
        <v>0</v>
      </c>
      <c r="E10" s="159">
        <v>0</v>
      </c>
      <c r="F10" s="159">
        <v>0</v>
      </c>
      <c r="G10" s="160">
        <v>0</v>
      </c>
      <c r="H10" s="128">
        <v>0</v>
      </c>
      <c r="I10" s="118">
        <v>0</v>
      </c>
      <c r="J10" s="8"/>
      <c r="K10" s="8"/>
      <c r="L10" s="8"/>
      <c r="M10" s="146"/>
    </row>
    <row r="11" spans="1:13" x14ac:dyDescent="0.35">
      <c r="A11" s="8"/>
      <c r="B11" s="8"/>
      <c r="C11" s="8"/>
      <c r="D11" s="8"/>
      <c r="E11" s="8"/>
      <c r="F11" s="8"/>
      <c r="G11" s="8"/>
      <c r="H11" s="8"/>
      <c r="I11" s="8"/>
      <c r="J11" s="8"/>
      <c r="K11" s="8"/>
      <c r="L11" s="8"/>
      <c r="M11" s="146"/>
    </row>
    <row r="12" spans="1:13" x14ac:dyDescent="0.35">
      <c r="A12" s="8"/>
      <c r="B12" s="8"/>
      <c r="C12" s="8"/>
      <c r="D12" s="8"/>
      <c r="E12" s="8"/>
      <c r="F12" s="8"/>
      <c r="G12" s="8"/>
      <c r="H12" s="8"/>
      <c r="I12" s="8"/>
      <c r="J12" s="8"/>
      <c r="K12" s="8"/>
      <c r="L12" s="8"/>
      <c r="M12" s="146"/>
    </row>
    <row r="13" spans="1:13" x14ac:dyDescent="0.35">
      <c r="A13" s="8"/>
      <c r="B13" s="8"/>
      <c r="C13" s="8"/>
      <c r="D13" s="8"/>
      <c r="E13" s="8"/>
      <c r="F13" s="8"/>
      <c r="G13" s="8"/>
      <c r="H13" s="8"/>
      <c r="I13" s="8"/>
      <c r="J13" s="8"/>
      <c r="K13" s="8"/>
      <c r="L13" s="8"/>
      <c r="M13" s="146"/>
    </row>
    <row r="14" spans="1:13" x14ac:dyDescent="0.35">
      <c r="A14" s="8"/>
      <c r="B14" s="8"/>
      <c r="C14" s="8"/>
      <c r="D14" s="8"/>
      <c r="E14" s="8"/>
      <c r="F14" s="8"/>
      <c r="G14" s="8"/>
      <c r="H14" s="8"/>
      <c r="I14" s="8"/>
      <c r="J14" s="8"/>
      <c r="K14" s="8"/>
      <c r="L14" s="8"/>
      <c r="M14" s="146"/>
    </row>
    <row r="15" spans="1:13" x14ac:dyDescent="0.35">
      <c r="A15" s="8"/>
      <c r="B15" s="8"/>
      <c r="C15" s="8"/>
      <c r="D15" s="8"/>
      <c r="E15" s="8"/>
      <c r="F15" s="8"/>
      <c r="G15" s="8"/>
      <c r="H15" s="8"/>
      <c r="I15" s="8"/>
      <c r="J15" s="8"/>
      <c r="K15" s="8"/>
      <c r="L15" s="8"/>
      <c r="M15" s="146"/>
    </row>
    <row r="16" spans="1:13" x14ac:dyDescent="0.35">
      <c r="A16" s="148"/>
      <c r="B16" s="148"/>
      <c r="C16" s="148"/>
      <c r="D16" s="148"/>
      <c r="E16" s="148"/>
      <c r="F16" s="148"/>
      <c r="G16" s="148"/>
      <c r="H16" s="148"/>
      <c r="I16" s="148"/>
      <c r="J16" s="148"/>
      <c r="K16" s="148"/>
      <c r="L16" s="148"/>
      <c r="M16" s="149"/>
    </row>
    <row r="17" spans="1:1" x14ac:dyDescent="0.35">
      <c r="A17" s="8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751B9-C674-44D2-9C89-62CAF45638B1}">
  <dimension ref="A1:L25"/>
  <sheetViews>
    <sheetView topLeftCell="A8" workbookViewId="0">
      <selection activeCell="D18" sqref="D18"/>
    </sheetView>
  </sheetViews>
  <sheetFormatPr defaultRowHeight="14.5" x14ac:dyDescent="0.35"/>
  <cols>
    <col min="2" max="2" width="33.54296875" customWidth="1"/>
    <col min="3" max="3" width="15.1796875" customWidth="1"/>
    <col min="4" max="4" width="14.1796875" customWidth="1"/>
    <col min="5" max="6" width="14.453125" customWidth="1"/>
    <col min="7" max="7" width="17.90625" customWidth="1"/>
    <col min="8" max="8" width="13.36328125" customWidth="1"/>
  </cols>
  <sheetData>
    <row r="1" spans="1:12" x14ac:dyDescent="0.35">
      <c r="A1" s="8"/>
      <c r="B1" s="8"/>
      <c r="C1" s="8"/>
      <c r="D1" s="8"/>
      <c r="E1" s="8"/>
      <c r="F1" s="8"/>
      <c r="G1" s="8"/>
      <c r="H1" s="8"/>
      <c r="I1" s="8"/>
      <c r="J1" s="8"/>
      <c r="K1" s="8"/>
      <c r="L1" s="146"/>
    </row>
    <row r="2" spans="1:12" x14ac:dyDescent="0.35">
      <c r="A2" s="8"/>
      <c r="B2" s="8"/>
      <c r="C2" s="8"/>
      <c r="D2" s="8"/>
      <c r="E2" s="8"/>
      <c r="F2" s="8"/>
      <c r="G2" s="8"/>
      <c r="H2" s="8"/>
      <c r="I2" s="8"/>
      <c r="J2" s="8"/>
      <c r="K2" s="8"/>
      <c r="L2" s="146"/>
    </row>
    <row r="3" spans="1:12" x14ac:dyDescent="0.35">
      <c r="A3" s="8"/>
      <c r="B3" s="2" t="s">
        <v>163</v>
      </c>
      <c r="C3" s="132" t="s">
        <v>117</v>
      </c>
      <c r="D3" s="132" t="s">
        <v>118</v>
      </c>
      <c r="E3" s="132" t="s">
        <v>119</v>
      </c>
      <c r="F3" s="132" t="s">
        <v>63</v>
      </c>
      <c r="G3" s="132" t="s">
        <v>64</v>
      </c>
      <c r="H3" s="133" t="s">
        <v>65</v>
      </c>
      <c r="I3" s="8"/>
      <c r="J3" s="8"/>
      <c r="K3" s="8"/>
      <c r="L3" s="146"/>
    </row>
    <row r="4" spans="1:12" x14ac:dyDescent="0.35">
      <c r="A4" s="8"/>
      <c r="B4" s="134" t="s">
        <v>164</v>
      </c>
      <c r="C4" s="135">
        <v>1.2536560000000001</v>
      </c>
      <c r="D4" s="135">
        <v>1.8881559999999999</v>
      </c>
      <c r="E4" s="136">
        <v>2.0649999999999999</v>
      </c>
      <c r="F4" s="136">
        <v>1.75</v>
      </c>
      <c r="G4" s="136">
        <v>3.173</v>
      </c>
      <c r="H4" s="157">
        <v>16.138999999999999</v>
      </c>
      <c r="I4" s="8"/>
      <c r="J4" s="8"/>
      <c r="K4" s="8"/>
      <c r="L4" s="146"/>
    </row>
    <row r="5" spans="1:12" x14ac:dyDescent="0.35">
      <c r="A5" s="8"/>
      <c r="B5" s="134" t="s">
        <v>165</v>
      </c>
      <c r="C5" s="137">
        <v>4761</v>
      </c>
      <c r="D5" s="137">
        <v>6903</v>
      </c>
      <c r="E5" s="138">
        <v>8127</v>
      </c>
      <c r="F5" s="138" t="s">
        <v>73</v>
      </c>
      <c r="G5" s="138" t="s">
        <v>73</v>
      </c>
      <c r="H5" s="150" t="s">
        <v>73</v>
      </c>
      <c r="I5" s="8"/>
      <c r="J5" s="8"/>
      <c r="K5" s="8"/>
      <c r="L5" s="146"/>
    </row>
    <row r="6" spans="1:12" x14ac:dyDescent="0.35">
      <c r="A6" s="8"/>
      <c r="B6" s="134" t="s">
        <v>166</v>
      </c>
      <c r="C6" s="139">
        <v>239535</v>
      </c>
      <c r="D6" s="139">
        <v>356289</v>
      </c>
      <c r="E6" s="140">
        <v>406035</v>
      </c>
      <c r="F6" s="140">
        <v>382560</v>
      </c>
      <c r="G6" s="140">
        <v>285600</v>
      </c>
      <c r="H6" s="151">
        <v>951967</v>
      </c>
      <c r="I6" s="8"/>
      <c r="J6" s="8"/>
      <c r="K6" s="8"/>
      <c r="L6" s="146"/>
    </row>
    <row r="7" spans="1:12" x14ac:dyDescent="0.35">
      <c r="A7" s="8"/>
      <c r="B7" s="134" t="s">
        <v>167</v>
      </c>
      <c r="C7" s="139">
        <v>814533</v>
      </c>
      <c r="D7" s="139">
        <v>1106007</v>
      </c>
      <c r="E7" s="140">
        <v>1088035</v>
      </c>
      <c r="F7" s="140">
        <v>886266</v>
      </c>
      <c r="G7" s="140">
        <v>1827573</v>
      </c>
      <c r="H7" s="151">
        <v>12949691</v>
      </c>
      <c r="I7" s="8"/>
      <c r="J7" s="8"/>
      <c r="K7" s="8"/>
      <c r="L7" s="146"/>
    </row>
    <row r="8" spans="1:12" x14ac:dyDescent="0.35">
      <c r="A8" s="8"/>
      <c r="B8" s="134" t="s">
        <v>168</v>
      </c>
      <c r="C8" s="139"/>
      <c r="D8" s="139"/>
      <c r="E8" s="140">
        <v>321957</v>
      </c>
      <c r="F8" s="140">
        <v>637893</v>
      </c>
      <c r="G8" s="140">
        <v>432303</v>
      </c>
      <c r="H8" s="151">
        <v>728218</v>
      </c>
      <c r="I8" s="8"/>
      <c r="J8" s="8"/>
      <c r="K8" s="8"/>
      <c r="L8" s="146"/>
    </row>
    <row r="9" spans="1:12" x14ac:dyDescent="0.35">
      <c r="A9" s="8"/>
      <c r="B9" s="156"/>
      <c r="C9" s="8"/>
      <c r="D9" s="8"/>
      <c r="E9" s="8"/>
      <c r="F9" s="8"/>
      <c r="G9" s="8"/>
      <c r="H9" s="35"/>
      <c r="I9" s="8"/>
      <c r="J9" s="8"/>
      <c r="K9" s="8"/>
      <c r="L9" s="146"/>
    </row>
    <row r="10" spans="1:12" ht="14.5" customHeight="1" x14ac:dyDescent="0.35">
      <c r="A10" s="8"/>
      <c r="B10" s="206" t="s">
        <v>169</v>
      </c>
      <c r="C10" s="206"/>
      <c r="D10" s="206"/>
      <c r="E10" s="206"/>
      <c r="F10" s="206"/>
      <c r="G10" s="206"/>
      <c r="H10" s="206"/>
      <c r="I10" s="8"/>
      <c r="J10" s="8"/>
      <c r="K10" s="8"/>
      <c r="L10" s="146"/>
    </row>
    <row r="11" spans="1:12" x14ac:dyDescent="0.35">
      <c r="A11" s="8"/>
      <c r="B11" s="206"/>
      <c r="C11" s="206"/>
      <c r="D11" s="206"/>
      <c r="E11" s="206"/>
      <c r="F11" s="206"/>
      <c r="G11" s="206"/>
      <c r="H11" s="206"/>
      <c r="I11" s="8"/>
      <c r="J11" s="8"/>
      <c r="K11" s="8"/>
      <c r="L11" s="146"/>
    </row>
    <row r="12" spans="1:12" x14ac:dyDescent="0.35">
      <c r="A12" s="8"/>
      <c r="B12" s="8"/>
      <c r="C12" s="8"/>
      <c r="D12" s="8"/>
      <c r="E12" s="8"/>
      <c r="F12" s="8"/>
      <c r="G12" s="8"/>
      <c r="H12" s="8"/>
      <c r="I12" s="8"/>
      <c r="J12" s="8"/>
      <c r="K12" s="8"/>
      <c r="L12" s="146"/>
    </row>
    <row r="13" spans="1:12" ht="14.5" customHeight="1" x14ac:dyDescent="0.35">
      <c r="A13" s="8"/>
      <c r="B13" s="207" t="s">
        <v>172</v>
      </c>
      <c r="C13" s="207"/>
      <c r="D13" s="207"/>
      <c r="E13" s="207"/>
      <c r="F13" s="207"/>
      <c r="G13" s="207"/>
      <c r="H13" s="207"/>
      <c r="I13" s="8"/>
      <c r="J13" s="8"/>
      <c r="K13" s="8"/>
      <c r="L13" s="146"/>
    </row>
    <row r="14" spans="1:12" x14ac:dyDescent="0.35">
      <c r="A14" s="8"/>
      <c r="B14" s="207"/>
      <c r="C14" s="207"/>
      <c r="D14" s="207"/>
      <c r="E14" s="207"/>
      <c r="F14" s="207"/>
      <c r="G14" s="207"/>
      <c r="H14" s="207"/>
      <c r="I14" s="8"/>
      <c r="J14" s="8"/>
      <c r="K14" s="8"/>
      <c r="L14" s="146"/>
    </row>
    <row r="15" spans="1:12" x14ac:dyDescent="0.35">
      <c r="A15" s="8"/>
      <c r="B15" s="207"/>
      <c r="C15" s="207"/>
      <c r="D15" s="207"/>
      <c r="E15" s="207"/>
      <c r="F15" s="207"/>
      <c r="G15" s="207"/>
      <c r="H15" s="207"/>
      <c r="I15" s="8"/>
      <c r="J15" s="8"/>
      <c r="K15" s="8"/>
      <c r="L15" s="146"/>
    </row>
    <row r="16" spans="1:12" x14ac:dyDescent="0.35">
      <c r="A16" s="8"/>
      <c r="B16" s="164"/>
      <c r="C16" s="164"/>
      <c r="D16" s="164"/>
      <c r="E16" s="164"/>
      <c r="F16" s="164"/>
      <c r="G16" s="164"/>
      <c r="H16" s="164"/>
      <c r="I16" s="8"/>
      <c r="J16" s="8"/>
      <c r="K16" s="8"/>
      <c r="L16" s="146"/>
    </row>
    <row r="17" spans="1:12" x14ac:dyDescent="0.35">
      <c r="A17" s="8"/>
      <c r="B17" s="164"/>
      <c r="C17" s="164"/>
      <c r="D17" s="164"/>
      <c r="E17" s="164"/>
      <c r="F17" s="164"/>
      <c r="G17" s="164"/>
      <c r="H17" s="164"/>
      <c r="I17" s="8"/>
      <c r="J17" s="8"/>
      <c r="K17" s="8"/>
      <c r="L17" s="146"/>
    </row>
    <row r="18" spans="1:12" x14ac:dyDescent="0.35">
      <c r="A18" s="8"/>
      <c r="B18" s="164"/>
      <c r="C18" s="164"/>
      <c r="D18" s="164"/>
      <c r="E18" s="164"/>
      <c r="F18" s="164"/>
      <c r="G18" s="164"/>
      <c r="H18" s="164"/>
      <c r="I18" s="8"/>
      <c r="J18" s="8"/>
      <c r="K18" s="8"/>
      <c r="L18" s="146"/>
    </row>
    <row r="19" spans="1:12" x14ac:dyDescent="0.35">
      <c r="A19" s="8"/>
      <c r="B19" s="164"/>
      <c r="C19" s="164"/>
      <c r="D19" s="164"/>
      <c r="E19" s="164"/>
      <c r="F19" s="164"/>
      <c r="G19" s="164"/>
      <c r="H19" s="164"/>
      <c r="I19" s="8"/>
      <c r="J19" s="8"/>
      <c r="K19" s="8"/>
      <c r="L19" s="146"/>
    </row>
    <row r="20" spans="1:12" x14ac:dyDescent="0.35">
      <c r="A20" s="8"/>
      <c r="B20" s="8"/>
      <c r="C20" s="8"/>
      <c r="D20" s="8"/>
      <c r="E20" s="8"/>
      <c r="F20" s="8"/>
      <c r="G20" s="8"/>
      <c r="H20" s="8"/>
      <c r="I20" s="8"/>
      <c r="J20" s="8"/>
      <c r="K20" s="8"/>
      <c r="L20" s="146"/>
    </row>
    <row r="21" spans="1:12" x14ac:dyDescent="0.35">
      <c r="A21" s="8"/>
      <c r="B21" s="8"/>
      <c r="C21" s="8"/>
      <c r="D21" s="8"/>
      <c r="E21" s="8"/>
      <c r="F21" s="8"/>
      <c r="G21" s="8"/>
      <c r="H21" s="8"/>
      <c r="I21" s="8"/>
      <c r="J21" s="8"/>
      <c r="K21" s="8"/>
      <c r="L21" s="146"/>
    </row>
    <row r="22" spans="1:12" x14ac:dyDescent="0.35">
      <c r="A22" s="8"/>
      <c r="B22" s="8"/>
      <c r="C22" s="8"/>
      <c r="D22" s="8"/>
      <c r="E22" s="8"/>
      <c r="F22" s="8"/>
      <c r="G22" s="8"/>
      <c r="H22" s="8"/>
      <c r="I22" s="8"/>
      <c r="J22" s="8"/>
      <c r="K22" s="8"/>
      <c r="L22" s="146"/>
    </row>
    <row r="23" spans="1:12" x14ac:dyDescent="0.35">
      <c r="A23" s="8"/>
      <c r="B23" s="8"/>
      <c r="C23" s="8"/>
      <c r="D23" s="8"/>
      <c r="E23" s="8"/>
      <c r="F23" s="8"/>
      <c r="G23" s="8"/>
      <c r="H23" s="8"/>
      <c r="I23" s="8"/>
      <c r="J23" s="8"/>
      <c r="K23" s="8"/>
      <c r="L23" s="146"/>
    </row>
    <row r="24" spans="1:12" x14ac:dyDescent="0.35">
      <c r="A24" s="148"/>
      <c r="B24" s="148"/>
      <c r="C24" s="148"/>
      <c r="D24" s="148"/>
      <c r="E24" s="148"/>
      <c r="F24" s="148"/>
      <c r="G24" s="148"/>
      <c r="H24" s="148"/>
      <c r="I24" s="148"/>
      <c r="J24" s="148"/>
      <c r="K24" s="148"/>
      <c r="L24" s="149"/>
    </row>
    <row r="25" spans="1:12" x14ac:dyDescent="0.35">
      <c r="A25" s="84"/>
    </row>
  </sheetData>
  <mergeCells count="2">
    <mergeCell ref="B10:H11"/>
    <mergeCell ref="B13:H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Information</vt:lpstr>
      <vt:lpstr>Energy GHG Water Waste</vt:lpstr>
      <vt:lpstr>Workforce</vt:lpstr>
      <vt:lpstr>Health and Safety</vt:lpstr>
      <vt:lpstr>Community Investment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Krishna Mohan</dc:creator>
  <cp:lastModifiedBy>Louisa Scott</cp:lastModifiedBy>
  <dcterms:created xsi:type="dcterms:W3CDTF">2019-07-02T23:22:18Z</dcterms:created>
  <dcterms:modified xsi:type="dcterms:W3CDTF">2019-08-07T06:53:04Z</dcterms:modified>
</cp:coreProperties>
</file>